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  <definedName name="_xlnm.Print_Area" localSheetId="0">'стр.1_4'!$A$1:$ER$75</definedName>
    <definedName name="_xlnm.Print_Area" localSheetId="1">'стр.5_6'!$A$1:$FR$33</definedName>
  </definedNames>
  <calcPr fullCalcOnLoad="1"/>
</workbook>
</file>

<file path=xl/sharedStrings.xml><?xml version="1.0" encoding="utf-8"?>
<sst xmlns="http://schemas.openxmlformats.org/spreadsheetml/2006/main" count="333" uniqueCount="225">
  <si>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</si>
  <si>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</si>
  <si>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</si>
  <si>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</si>
  <si>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</si>
  <si>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</si>
  <si>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</si>
  <si>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</si>
  <si>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</si>
  <si>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</si>
  <si>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</si>
  <si>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</si>
  <si>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</si>
  <si>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</si>
  <si>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</si>
  <si>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</si>
  <si>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</si>
  <si>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</si>
  <si>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</si>
  <si>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</si>
  <si>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</si>
  <si>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</si>
  <si>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</si>
  <si>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</si>
  <si>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</si>
  <si>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</si>
  <si>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</si>
  <si>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</si>
  <si>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</si>
  <si>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</si>
  <si>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</si>
  <si>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</si>
  <si>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</si>
  <si>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</si>
  <si>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</si>
  <si>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</si>
  <si>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</si>
  <si>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</si>
  <si>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</si>
  <si>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</si>
  <si>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</si>
  <si>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</si>
  <si>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</si>
  <si>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</si>
  <si>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</si>
  <si>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</si>
  <si>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</si>
  <si>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</si>
  <si>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</si>
  <si>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</si>
  <si>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</si>
  <si>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</si>
  <si>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</si>
  <si>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</si>
  <si>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</si>
  <si>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</si>
  <si>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</si>
  <si>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</si>
  <si>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</si>
  <si>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</si>
  <si>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</si>
  <si>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</si>
  <si>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</si>
  <si>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</si>
  <si>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</si>
  <si>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</si>
  <si>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</si>
  <si>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</si>
  <si>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</si>
  <si>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</si>
  <si>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</si>
  <si>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</si>
  <si>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</si>
  <si>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</si>
  <si>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</si>
  <si>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</si>
  <si>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</si>
  <si>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</si>
  <si>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</si>
  <si>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</si>
  <si>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</si>
  <si>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</si>
  <si>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</si>
  <si>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</si>
  <si>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</si>
  <si>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</si>
  <si>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</si>
  <si>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</si>
  <si>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</si>
  <si>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</si>
  <si>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</si>
  <si>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</si>
  <si>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</si>
  <si>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</si>
  <si>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</si>
  <si>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</si>
  <si>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</si>
  <si>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</si>
  <si>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</si>
  <si>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</si>
  <si>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</si>
  <si>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</si>
  <si>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</si>
  <si>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</si>
  <si>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</si>
  <si>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</si>
  <si>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</si>
  <si>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</si>
  <si>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</si>
  <si>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</si>
  <si>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</si>
  <si>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</si>
  <si>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</si>
  <si>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</si>
  <si>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</si>
  <si>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</si>
  <si>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</si>
  <si>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</si>
  <si>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</si>
  <si>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</si>
  <si>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</si>
  <si>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</si>
  <si>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</si>
  <si>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</si>
  <si>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</si>
  <si>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1.2</t>
  </si>
  <si>
    <t>26300</t>
  </si>
  <si>
    <t>26400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</si>
  <si>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</si>
  <si>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</si>
  <si>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1.4.2</t>
  </si>
  <si>
    <t>26420</t>
  </si>
  <si>
    <t>1.4.3</t>
  </si>
  <si>
    <t>26430</t>
  </si>
  <si>
    <t>1.4.5</t>
  </si>
  <si>
    <t>за счет прочих источников финансового обеспечения</t>
  </si>
  <si>
    <t>26450</t>
  </si>
  <si>
    <t>26500</t>
  </si>
  <si>
    <t>в том числе по году начала закупки:</t>
  </si>
  <si>
    <t>26510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</si>
  <si>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</si>
  <si>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</si>
  <si>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</si>
  <si>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</si>
  <si>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</si>
  <si>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</si>
  <si>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 xml:space="preserve">Код по бюджетной классификации Российской Федерации </t>
  </si>
  <si>
    <t>доходы от оказания платных услуг, выполнения работ</t>
  </si>
  <si>
    <t>за счет субсидий на иные цели</t>
  </si>
  <si>
    <t>1.2.1</t>
  </si>
  <si>
    <t>субсидии на иные цели</t>
  </si>
  <si>
    <t>гранты</t>
  </si>
  <si>
    <r>
      <t xml:space="preserve"> годов 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</si>
  <si>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</si>
  <si>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</si>
  <si>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</si>
  <si>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</si>
  <si>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</si>
  <si>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</si>
  <si>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>налог на добавленную стоимость</t>
  </si>
  <si>
    <t xml:space="preserve">прочие налоги, уменьшающие доход </t>
  </si>
  <si>
    <t xml:space="preserve">Прочие выплаты, всего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</si>
  <si>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</si>
  <si>
    <t xml:space="preserve">за счет субсидий, предоставляемых на осуществление капитальных вложений </t>
  </si>
  <si>
    <t xml:space="preserve">Выплаты на закупку товаров, работ, услуг, всего </t>
  </si>
  <si>
    <t xml:space="preserve">Раздел 2. Сведения по выплатам на закупки товаров, работ, услуг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</si>
  <si>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</si>
  <si>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</si>
  <si>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2650</t>
  </si>
  <si>
    <t>323</t>
  </si>
  <si>
    <t xml:space="preserve">          закупку товаров, работ, услуг в пользу граждан в целях их социального  обеспечения</t>
  </si>
  <si>
    <t>400</t>
  </si>
  <si>
    <t>953</t>
  </si>
  <si>
    <t>(наименование учреждения)</t>
  </si>
  <si>
    <t xml:space="preserve">             благотворительные взносы и пожертвования</t>
  </si>
  <si>
    <t xml:space="preserve">             субсидии на осуществление капитальных вложений</t>
  </si>
  <si>
    <t xml:space="preserve">             доходы  от возмещения расходов, связанных с эксплуатацией имущества находящегося  в  оперативном управлении</t>
  </si>
  <si>
    <t>1230</t>
  </si>
  <si>
    <t>1410</t>
  </si>
  <si>
    <t>1420</t>
  </si>
  <si>
    <t>1430</t>
  </si>
  <si>
    <t>доходы от реализации основных средств</t>
  </si>
  <si>
    <t xml:space="preserve">         доходы от реализации материальных запасов</t>
  </si>
  <si>
    <t>1910</t>
  </si>
  <si>
    <t>1920</t>
  </si>
  <si>
    <t>2230</t>
  </si>
  <si>
    <t>350</t>
  </si>
  <si>
    <t>в том числе:
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</si>
  <si>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 xml:space="preserve">План финансово-хозяйственной деятельности </t>
  </si>
  <si>
    <t>1440</t>
  </si>
  <si>
    <t xml:space="preserve">     прочие доходы, всего</t>
  </si>
  <si>
    <t>180</t>
  </si>
  <si>
    <t xml:space="preserve">     иные выплаты населению</t>
  </si>
  <si>
    <t>2240</t>
  </si>
  <si>
    <t>360</t>
  </si>
  <si>
    <t>Код бюджетной классификации Россиийской Федерации</t>
  </si>
  <si>
    <t>4.1</t>
  </si>
  <si>
    <t>1.1.1</t>
  </si>
  <si>
    <t xml:space="preserve">   в том числе: в рамках национальных проектов</t>
  </si>
  <si>
    <t>26310.1</t>
  </si>
  <si>
    <t>1.4.2.1</t>
  </si>
  <si>
    <t>1.4.3.1</t>
  </si>
  <si>
    <t>26421.1</t>
  </si>
  <si>
    <t>26430.1</t>
  </si>
  <si>
    <t>1.4.5.1</t>
  </si>
  <si>
    <t>26451.1</t>
  </si>
  <si>
    <t>1240</t>
  </si>
  <si>
    <t>26520</t>
  </si>
  <si>
    <t>26530</t>
  </si>
  <si>
    <t>Директор</t>
  </si>
  <si>
    <t>21</t>
  </si>
  <si>
    <t>22</t>
  </si>
  <si>
    <t>247</t>
  </si>
  <si>
    <t>2660</t>
  </si>
  <si>
    <t xml:space="preserve">           закупку энергетических ресурсов</t>
  </si>
  <si>
    <t>23</t>
  </si>
  <si>
    <t>МОУ Фоминская СШ</t>
  </si>
  <si>
    <t>Л.Н.Мохова</t>
  </si>
  <si>
    <t>Муниципальное общеобразовательное учреждение Фоминская средняя школа Тутаевского муниципального района</t>
  </si>
  <si>
    <t>2021</t>
  </si>
  <si>
    <t>2022</t>
  </si>
  <si>
    <t>2023</t>
  </si>
  <si>
    <t>января</t>
  </si>
  <si>
    <t>22.01.2021</t>
  </si>
  <si>
    <t>Департамент образования Администрации Тутаевского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</si>
</sst>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indent="3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2"/>
    </xf>
    <xf numFmtId="0" fontId="1" fillId="0" borderId="11" xfId="0" applyNumberFormat="1" applyFont="1" applyFill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left" wrapText="1" indent="1"/>
    </xf>
    <xf numFmtId="0" fontId="1" fillId="0" borderId="32" xfId="0" applyNumberFormat="1" applyFont="1" applyFill="1" applyBorder="1" applyAlignment="1">
      <alignment horizontal="left" indent="1"/>
    </xf>
    <xf numFmtId="49" fontId="1" fillId="0" borderId="3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1" xfId="0" applyNumberFormat="1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indent="1"/>
    </xf>
    <xf numFmtId="0" fontId="1" fillId="0" borderId="11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indent="2"/>
    </xf>
    <xf numFmtId="0" fontId="6" fillId="0" borderId="35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49" fontId="6" fillId="0" borderId="35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 indent="3"/>
    </xf>
    <xf numFmtId="0" fontId="1" fillId="0" borderId="0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1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wrapText="1"/>
    </xf>
    <xf numFmtId="4" fontId="9" fillId="0" borderId="44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4" fontId="9" fillId="0" borderId="3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9" fillId="0" borderId="26" xfId="0" applyNumberFormat="1" applyFont="1" applyFill="1" applyBorder="1" applyAlignment="1">
      <alignment wrapText="1"/>
    </xf>
    <xf numFmtId="4" fontId="9" fillId="0" borderId="27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wrapText="1" indent="4"/>
    </xf>
    <xf numFmtId="4" fontId="9" fillId="0" borderId="24" xfId="0" applyNumberFormat="1" applyFont="1" applyFill="1" applyBorder="1" applyAlignment="1">
      <alignment horizontal="center" wrapText="1"/>
    </xf>
    <xf numFmtId="4" fontId="9" fillId="0" borderId="21" xfId="0" applyNumberFormat="1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 indent="2"/>
    </xf>
    <xf numFmtId="0" fontId="1" fillId="0" borderId="10" xfId="0" applyNumberFormat="1" applyFont="1" applyFill="1" applyBorder="1" applyAlignment="1">
      <alignment horizontal="left" wrapText="1" indent="1"/>
    </xf>
    <xf numFmtId="0" fontId="6" fillId="0" borderId="1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center" wrapText="1"/>
    </xf>
    <xf numFmtId="4" fontId="9" fillId="0" borderId="43" xfId="0" applyNumberFormat="1" applyFont="1" applyFill="1" applyBorder="1" applyAlignment="1">
      <alignment horizontal="center" wrapText="1"/>
    </xf>
    <xf numFmtId="4" fontId="9" fillId="0" borderId="39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" fontId="9" fillId="0" borderId="29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center" wrapText="1"/>
    </xf>
    <xf numFmtId="4" fontId="9" fillId="0" borderId="27" xfId="0" applyNumberFormat="1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75"/>
  <sheetViews>
    <sheetView tabSelected="1" zoomScaleSheetLayoutView="190" workbookViewId="0" topLeftCell="A34">
      <selection activeCell="DR9" sqref="DR9"/>
    </sheetView>
  </sheetViews>
  <sheetFormatPr defaultColWidth="0.875" defaultRowHeight="12.75"/>
  <cols>
    <col min="1" max="5" width="0.875" style="8" customWidth="1"/>
    <col min="6" max="6" width="1.00390625" style="8" customWidth="1"/>
    <col min="7" max="9" width="0.875" style="8" customWidth="1"/>
    <col min="10" max="10" width="1.12109375" style="8" customWidth="1"/>
    <col min="11" max="26" width="0.875" style="8" customWidth="1"/>
    <col min="27" max="27" width="1.12109375" style="8" customWidth="1"/>
    <col min="28" max="59" width="0.875" style="8" customWidth="1"/>
    <col min="60" max="60" width="0.74609375" style="8" customWidth="1"/>
    <col min="61" max="61" width="1.12109375" style="8" customWidth="1"/>
    <col min="62" max="83" width="0.875" style="8" customWidth="1"/>
    <col min="84" max="16384" width="0.875" style="8" customWidth="1"/>
  </cols>
  <sheetData>
    <row r="1" spans="114:148" s="4" customFormat="1" ht="10.5">
      <c r="DJ1" s="128" t="s">
        <v>21</v>
      </c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</row>
    <row r="2" spans="114:148" s="4" customFormat="1" ht="10.5">
      <c r="DJ2" s="127" t="s">
        <v>209</v>
      </c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</row>
    <row r="3" spans="114:148" s="5" customFormat="1" ht="8.25">
      <c r="DJ3" s="122" t="s">
        <v>17</v>
      </c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</row>
    <row r="4" spans="114:148" s="4" customFormat="1" ht="10.5">
      <c r="DJ4" s="127" t="s">
        <v>216</v>
      </c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</row>
    <row r="5" spans="114:148" s="5" customFormat="1" ht="8.25">
      <c r="DJ5" s="122" t="s">
        <v>173</v>
      </c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</row>
    <row r="6" spans="114:148" s="4" customFormat="1" ht="10.5"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Y6" s="127" t="s">
        <v>217</v>
      </c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</row>
    <row r="7" spans="114:148" s="5" customFormat="1" ht="8.25">
      <c r="DJ7" s="122" t="s">
        <v>18</v>
      </c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Y7" s="122" t="s">
        <v>19</v>
      </c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</row>
    <row r="8" spans="114:143" s="4" customFormat="1" ht="10.5">
      <c r="DJ8" s="123" t="s">
        <v>20</v>
      </c>
      <c r="DK8" s="123"/>
      <c r="DL8" s="124" t="s">
        <v>211</v>
      </c>
      <c r="DM8" s="124"/>
      <c r="DN8" s="124"/>
      <c r="DO8" s="125" t="s">
        <v>20</v>
      </c>
      <c r="DP8" s="125"/>
      <c r="DR8" s="124" t="s">
        <v>222</v>
      </c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3">
        <v>20</v>
      </c>
      <c r="EH8" s="123"/>
      <c r="EI8" s="123"/>
      <c r="EJ8" s="126" t="s">
        <v>210</v>
      </c>
      <c r="EK8" s="126"/>
      <c r="EL8" s="126"/>
      <c r="EM8" s="4" t="s">
        <v>3</v>
      </c>
    </row>
    <row r="10" spans="52:100" s="6" customFormat="1" ht="12.75" customHeight="1">
      <c r="AZ10" s="27" t="s">
        <v>188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51:148" s="6" customFormat="1" ht="14.25">
      <c r="AY11" s="114" t="s">
        <v>2</v>
      </c>
      <c r="AZ11" s="114"/>
      <c r="BA11" s="114"/>
      <c r="BB11" s="114"/>
      <c r="BC11" s="114"/>
      <c r="BD11" s="114"/>
      <c r="BE11" s="114"/>
      <c r="BF11" s="115" t="s">
        <v>210</v>
      </c>
      <c r="BG11" s="115"/>
      <c r="BH11" s="115"/>
      <c r="BI11" s="114" t="s">
        <v>23</v>
      </c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5" t="s">
        <v>211</v>
      </c>
      <c r="CF11" s="115"/>
      <c r="CG11" s="115"/>
      <c r="CH11" s="114" t="s">
        <v>24</v>
      </c>
      <c r="CI11" s="114"/>
      <c r="CJ11" s="114"/>
      <c r="CK11" s="114"/>
      <c r="CL11" s="114"/>
      <c r="CM11" s="115" t="s">
        <v>215</v>
      </c>
      <c r="CN11" s="115"/>
      <c r="CO11" s="115"/>
      <c r="CP11" s="7" t="s">
        <v>152</v>
      </c>
      <c r="CQ11" s="7"/>
      <c r="CR11" s="7"/>
      <c r="EF11" s="116" t="s">
        <v>22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</row>
    <row r="12" spans="136:148" ht="12" thickBot="1">
      <c r="EF12" s="119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1"/>
    </row>
    <row r="13" spans="59:148" ht="12.75" customHeight="1">
      <c r="BG13" s="105" t="s">
        <v>36</v>
      </c>
      <c r="BH13" s="105"/>
      <c r="BI13" s="105"/>
      <c r="BJ13" s="105"/>
      <c r="BK13" s="39" t="s">
        <v>211</v>
      </c>
      <c r="BL13" s="39"/>
      <c r="BM13" s="39"/>
      <c r="BN13" s="107" t="s">
        <v>20</v>
      </c>
      <c r="BO13" s="107"/>
      <c r="BQ13" s="39" t="s">
        <v>222</v>
      </c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105">
        <v>20</v>
      </c>
      <c r="CG13" s="105"/>
      <c r="CH13" s="105"/>
      <c r="CI13" s="104" t="s">
        <v>210</v>
      </c>
      <c r="CJ13" s="104"/>
      <c r="CK13" s="104"/>
      <c r="CL13" s="8" t="s">
        <v>3</v>
      </c>
      <c r="ED13" s="9" t="s">
        <v>25</v>
      </c>
      <c r="EF13" s="111" t="s">
        <v>223</v>
      </c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3"/>
    </row>
    <row r="14" spans="1:148" ht="18" customHeight="1">
      <c r="A14" s="107" t="s">
        <v>28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ED14" s="9" t="s">
        <v>26</v>
      </c>
      <c r="EF14" s="20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103"/>
    </row>
    <row r="15" spans="1:148" ht="11.25" customHeight="1">
      <c r="A15" s="8" t="s">
        <v>29</v>
      </c>
      <c r="AB15" s="10"/>
      <c r="AC15" s="34" t="s">
        <v>224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ED15" s="9" t="s">
        <v>27</v>
      </c>
      <c r="EF15" s="20" t="s">
        <v>172</v>
      </c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103"/>
    </row>
    <row r="16" spans="134:148" ht="11.25">
      <c r="ED16" s="9" t="s">
        <v>26</v>
      </c>
      <c r="EF16" s="20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103"/>
    </row>
    <row r="17" spans="134:148" ht="11.25">
      <c r="ED17" s="9" t="s">
        <v>30</v>
      </c>
      <c r="EF17" s="20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103"/>
    </row>
    <row r="18" spans="1:148" ht="26.25" customHeight="1">
      <c r="A18" s="8" t="s">
        <v>34</v>
      </c>
      <c r="K18" s="108" t="s">
        <v>218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ED18" s="9" t="s">
        <v>31</v>
      </c>
      <c r="EF18" s="20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103"/>
    </row>
    <row r="19" spans="1:148" ht="18" customHeight="1" thickBot="1">
      <c r="A19" s="8" t="s">
        <v>35</v>
      </c>
      <c r="ED19" s="9" t="s">
        <v>32</v>
      </c>
      <c r="EF19" s="48" t="s">
        <v>33</v>
      </c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109"/>
    </row>
    <row r="21" spans="1:148" s="11" customFormat="1" ht="10.5">
      <c r="A21" s="110" t="s">
        <v>37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</row>
    <row r="23" spans="1:148" ht="11.25" customHeight="1">
      <c r="A23" s="117" t="s">
        <v>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8"/>
      <c r="BX23" s="137" t="s">
        <v>1</v>
      </c>
      <c r="BY23" s="138"/>
      <c r="BZ23" s="138"/>
      <c r="CA23" s="138"/>
      <c r="CB23" s="138"/>
      <c r="CC23" s="138"/>
      <c r="CD23" s="138"/>
      <c r="CE23" s="157"/>
      <c r="CF23" s="137" t="s">
        <v>146</v>
      </c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57"/>
      <c r="CS23" s="141" t="s">
        <v>8</v>
      </c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</row>
    <row r="24" spans="1:148" ht="11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1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60"/>
      <c r="CS24" s="148" t="s">
        <v>2</v>
      </c>
      <c r="CT24" s="149"/>
      <c r="CU24" s="149"/>
      <c r="CV24" s="149"/>
      <c r="CW24" s="149"/>
      <c r="CX24" s="149"/>
      <c r="CY24" s="150" t="s">
        <v>210</v>
      </c>
      <c r="CZ24" s="150"/>
      <c r="DA24" s="150"/>
      <c r="DB24" s="106" t="s">
        <v>3</v>
      </c>
      <c r="DC24" s="106"/>
      <c r="DD24" s="106"/>
      <c r="DE24" s="151"/>
      <c r="DF24" s="148" t="s">
        <v>2</v>
      </c>
      <c r="DG24" s="149"/>
      <c r="DH24" s="149"/>
      <c r="DI24" s="149"/>
      <c r="DJ24" s="149"/>
      <c r="DK24" s="149"/>
      <c r="DL24" s="150" t="s">
        <v>211</v>
      </c>
      <c r="DM24" s="150"/>
      <c r="DN24" s="150"/>
      <c r="DO24" s="106" t="s">
        <v>3</v>
      </c>
      <c r="DP24" s="106"/>
      <c r="DQ24" s="106"/>
      <c r="DR24" s="151"/>
      <c r="DS24" s="148" t="s">
        <v>2</v>
      </c>
      <c r="DT24" s="149"/>
      <c r="DU24" s="149"/>
      <c r="DV24" s="149"/>
      <c r="DW24" s="149"/>
      <c r="DX24" s="149"/>
      <c r="DY24" s="150" t="s">
        <v>215</v>
      </c>
      <c r="DZ24" s="150"/>
      <c r="EA24" s="150"/>
      <c r="EB24" s="106" t="s">
        <v>3</v>
      </c>
      <c r="EC24" s="106"/>
      <c r="ED24" s="106"/>
      <c r="EE24" s="151"/>
      <c r="EF24" s="137" t="s">
        <v>7</v>
      </c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</row>
    <row r="25" spans="1:148" ht="39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39"/>
      <c r="BY25" s="140"/>
      <c r="BZ25" s="140"/>
      <c r="CA25" s="140"/>
      <c r="CB25" s="140"/>
      <c r="CC25" s="140"/>
      <c r="CD25" s="140"/>
      <c r="CE25" s="161"/>
      <c r="CF25" s="139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61"/>
      <c r="CS25" s="152" t="s">
        <v>4</v>
      </c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4"/>
      <c r="DF25" s="152" t="s">
        <v>5</v>
      </c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4"/>
      <c r="DS25" s="152" t="s">
        <v>6</v>
      </c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4"/>
      <c r="EF25" s="139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</row>
    <row r="26" spans="1:148" ht="12" thickBot="1">
      <c r="A26" s="143" t="s">
        <v>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4"/>
      <c r="BX26" s="145" t="s">
        <v>10</v>
      </c>
      <c r="BY26" s="146"/>
      <c r="BZ26" s="146"/>
      <c r="CA26" s="146"/>
      <c r="CB26" s="146"/>
      <c r="CC26" s="146"/>
      <c r="CD26" s="146"/>
      <c r="CE26" s="147"/>
      <c r="CF26" s="145" t="s">
        <v>11</v>
      </c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7"/>
      <c r="CS26" s="145" t="s">
        <v>13</v>
      </c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7"/>
      <c r="DF26" s="145" t="s">
        <v>14</v>
      </c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7"/>
      <c r="DS26" s="145" t="s">
        <v>15</v>
      </c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7"/>
      <c r="EF26" s="145" t="s">
        <v>16</v>
      </c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</row>
    <row r="27" spans="1:148" ht="12.75" customHeight="1">
      <c r="A27" s="102" t="s">
        <v>153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11" t="s">
        <v>38</v>
      </c>
      <c r="BY27" s="112"/>
      <c r="BZ27" s="112"/>
      <c r="CA27" s="112"/>
      <c r="CB27" s="112"/>
      <c r="CC27" s="112"/>
      <c r="CD27" s="112"/>
      <c r="CE27" s="135"/>
      <c r="CF27" s="136" t="s">
        <v>39</v>
      </c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35"/>
      <c r="CS27" s="129">
        <v>55096.73</v>
      </c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1"/>
      <c r="DF27" s="129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1"/>
      <c r="DS27" s="129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1"/>
      <c r="EF27" s="132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4"/>
    </row>
    <row r="28" spans="1:148" ht="12.75" customHeight="1" thickBot="1">
      <c r="A28" s="106" t="s">
        <v>154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35" t="s">
        <v>40</v>
      </c>
      <c r="BY28" s="36"/>
      <c r="BZ28" s="36"/>
      <c r="CA28" s="36"/>
      <c r="CB28" s="36"/>
      <c r="CC28" s="36"/>
      <c r="CD28" s="36"/>
      <c r="CE28" s="37"/>
      <c r="CF28" s="41" t="s">
        <v>39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7"/>
      <c r="CS28" s="79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1"/>
      <c r="DF28" s="79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1"/>
      <c r="DS28" s="79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1"/>
      <c r="EF28" s="82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4"/>
    </row>
    <row r="29" spans="1:148" ht="12" thickBot="1">
      <c r="A29" s="92" t="s">
        <v>41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4" t="s">
        <v>42</v>
      </c>
      <c r="BY29" s="95"/>
      <c r="BZ29" s="95"/>
      <c r="CA29" s="95"/>
      <c r="CB29" s="95"/>
      <c r="CC29" s="95"/>
      <c r="CD29" s="95"/>
      <c r="CE29" s="96"/>
      <c r="CF29" s="97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6"/>
      <c r="CS29" s="67">
        <f>CS30+CS31+CS35+CS36+CS42+CS43+CS47</f>
        <v>49123985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9"/>
      <c r="DF29" s="67">
        <f>DF30+DF31+DF35+DF36+DF42+DF43+DF47</f>
        <v>41340688</v>
      </c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9"/>
      <c r="DS29" s="67">
        <f>DS30+DS31+DS35+DS36+DS42+DS43+DS47</f>
        <v>43980688</v>
      </c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9"/>
      <c r="EF29" s="70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2"/>
    </row>
    <row r="30" spans="1:148" ht="22.5" customHeight="1">
      <c r="A30" s="100" t="s">
        <v>43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38" t="s">
        <v>44</v>
      </c>
      <c r="BY30" s="39"/>
      <c r="BZ30" s="39"/>
      <c r="CA30" s="39"/>
      <c r="CB30" s="39"/>
      <c r="CC30" s="39"/>
      <c r="CD30" s="39"/>
      <c r="CE30" s="40"/>
      <c r="CF30" s="63" t="s">
        <v>45</v>
      </c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40"/>
      <c r="CS30" s="31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3"/>
      <c r="DF30" s="31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3"/>
      <c r="DS30" s="31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3"/>
      <c r="EF30" s="64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6"/>
    </row>
    <row r="31" spans="1:148" ht="10.5" customHeight="1">
      <c r="A31" s="100" t="s">
        <v>47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38" t="s">
        <v>48</v>
      </c>
      <c r="BY31" s="39"/>
      <c r="BZ31" s="39"/>
      <c r="CA31" s="39"/>
      <c r="CB31" s="39"/>
      <c r="CC31" s="39"/>
      <c r="CD31" s="39"/>
      <c r="CE31" s="40"/>
      <c r="CF31" s="63" t="s">
        <v>49</v>
      </c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40"/>
      <c r="CS31" s="31">
        <f>CS32+CS34+CS33</f>
        <v>42349945.5</v>
      </c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  <c r="DF31" s="31">
        <f>DF32+DF34+DF33</f>
        <v>35100777.5</v>
      </c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3"/>
      <c r="DS31" s="31">
        <f>DS32+DS34+DS33</f>
        <v>39094777.5</v>
      </c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3"/>
      <c r="EF31" s="64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6"/>
    </row>
    <row r="32" spans="1:148" ht="33.75" customHeight="1">
      <c r="A32" s="89" t="s">
        <v>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20" t="s">
        <v>51</v>
      </c>
      <c r="BY32" s="21"/>
      <c r="BZ32" s="21"/>
      <c r="CA32" s="21"/>
      <c r="CB32" s="21"/>
      <c r="CC32" s="21"/>
      <c r="CD32" s="21"/>
      <c r="CE32" s="22"/>
      <c r="CF32" s="23" t="s">
        <v>49</v>
      </c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2"/>
      <c r="CS32" s="24">
        <v>42145313</v>
      </c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24">
        <v>35031145</v>
      </c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6"/>
      <c r="DS32" s="24">
        <v>39025145</v>
      </c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6"/>
      <c r="EF32" s="17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8"/>
    </row>
    <row r="33" spans="1:148" ht="10.5" customHeight="1">
      <c r="A33" s="42" t="s">
        <v>147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20" t="s">
        <v>177</v>
      </c>
      <c r="BY33" s="21"/>
      <c r="BZ33" s="21"/>
      <c r="CA33" s="21"/>
      <c r="CB33" s="21"/>
      <c r="CC33" s="21"/>
      <c r="CD33" s="21"/>
      <c r="CE33" s="22"/>
      <c r="CF33" s="23" t="s">
        <v>49</v>
      </c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2"/>
      <c r="CS33" s="24">
        <v>69632.5</v>
      </c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6"/>
      <c r="DF33" s="24">
        <v>69632.5</v>
      </c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4">
        <v>69632.5</v>
      </c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6"/>
      <c r="EF33" s="17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8"/>
    </row>
    <row r="34" spans="1:148" ht="21" customHeight="1">
      <c r="A34" s="29" t="s">
        <v>176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0" t="s">
        <v>206</v>
      </c>
      <c r="BY34" s="21"/>
      <c r="BZ34" s="21"/>
      <c r="CA34" s="21"/>
      <c r="CB34" s="21"/>
      <c r="CC34" s="21"/>
      <c r="CD34" s="21"/>
      <c r="CE34" s="22"/>
      <c r="CF34" s="23" t="s">
        <v>49</v>
      </c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2"/>
      <c r="CS34" s="24">
        <v>135000</v>
      </c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  <c r="DF34" s="24">
        <v>0</v>
      </c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4">
        <v>0</v>
      </c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6"/>
      <c r="EF34" s="17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8"/>
    </row>
    <row r="35" spans="1:148" ht="10.5" customHeight="1">
      <c r="A35" s="100" t="s">
        <v>52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20" t="s">
        <v>53</v>
      </c>
      <c r="BY35" s="21"/>
      <c r="BZ35" s="21"/>
      <c r="CA35" s="21"/>
      <c r="CB35" s="21"/>
      <c r="CC35" s="21"/>
      <c r="CD35" s="21"/>
      <c r="CE35" s="22"/>
      <c r="CF35" s="23" t="s">
        <v>54</v>
      </c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2"/>
      <c r="CS35" s="24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6"/>
      <c r="DF35" s="24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4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6"/>
      <c r="EF35" s="17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8"/>
    </row>
    <row r="36" spans="1:148" ht="10.5" customHeight="1">
      <c r="A36" s="100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20" t="s">
        <v>56</v>
      </c>
      <c r="BY36" s="21"/>
      <c r="BZ36" s="21"/>
      <c r="CA36" s="21"/>
      <c r="CB36" s="21"/>
      <c r="CC36" s="21"/>
      <c r="CD36" s="21"/>
      <c r="CE36" s="22"/>
      <c r="CF36" s="23" t="s">
        <v>57</v>
      </c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2"/>
      <c r="CS36" s="24">
        <f>CS38+CS39+CS40+CS41</f>
        <v>6774039.5</v>
      </c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  <c r="DF36" s="24">
        <f>DF38+DF39+DF40+DF41</f>
        <v>6239910.5</v>
      </c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4">
        <f>DS38+DS39+DS40+DS41</f>
        <v>4885910.5</v>
      </c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6"/>
      <c r="EF36" s="17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8"/>
    </row>
    <row r="37" spans="1:148" ht="10.5" customHeight="1">
      <c r="A37" s="86" t="s">
        <v>46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35"/>
      <c r="BY37" s="36"/>
      <c r="BZ37" s="36"/>
      <c r="CA37" s="36"/>
      <c r="CB37" s="36"/>
      <c r="CC37" s="36"/>
      <c r="CD37" s="36"/>
      <c r="CE37" s="37"/>
      <c r="CF37" s="41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7"/>
      <c r="CS37" s="79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1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1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1"/>
      <c r="EF37" s="82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4"/>
    </row>
    <row r="38" spans="1:148" ht="10.5" customHeight="1">
      <c r="A38" s="62" t="s">
        <v>150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38" t="s">
        <v>178</v>
      </c>
      <c r="BY38" s="39"/>
      <c r="BZ38" s="39"/>
      <c r="CA38" s="39"/>
      <c r="CB38" s="39"/>
      <c r="CC38" s="39"/>
      <c r="CD38" s="39"/>
      <c r="CE38" s="40"/>
      <c r="CF38" s="63" t="s">
        <v>57</v>
      </c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40"/>
      <c r="CS38" s="31">
        <v>6774039.5</v>
      </c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  <c r="DF38" s="31">
        <v>6239910.5</v>
      </c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3"/>
      <c r="DS38" s="31">
        <v>4885910.5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3"/>
      <c r="EF38" s="64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</row>
    <row r="39" spans="1:148" ht="10.5" customHeight="1">
      <c r="A39" s="28" t="s">
        <v>175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0" t="s">
        <v>179</v>
      </c>
      <c r="BY39" s="21"/>
      <c r="BZ39" s="21"/>
      <c r="CA39" s="21"/>
      <c r="CB39" s="21"/>
      <c r="CC39" s="21"/>
      <c r="CD39" s="21"/>
      <c r="CE39" s="22"/>
      <c r="CF39" s="23" t="s">
        <v>57</v>
      </c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2"/>
      <c r="CS39" s="24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3"/>
      <c r="DF39" s="24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3"/>
      <c r="DS39" s="24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3"/>
      <c r="EF39" s="17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5"/>
    </row>
    <row r="40" spans="1:148" ht="10.5" customHeight="1">
      <c r="A40" s="102" t="s">
        <v>174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20" t="s">
        <v>180</v>
      </c>
      <c r="BY40" s="21"/>
      <c r="BZ40" s="21"/>
      <c r="CA40" s="21"/>
      <c r="CB40" s="21"/>
      <c r="CC40" s="21"/>
      <c r="CD40" s="21"/>
      <c r="CE40" s="22"/>
      <c r="CF40" s="23" t="s">
        <v>57</v>
      </c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2"/>
      <c r="CS40" s="24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6"/>
      <c r="DF40" s="24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24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6"/>
      <c r="EF40" s="17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8"/>
    </row>
    <row r="41" spans="1:148" ht="10.5" customHeight="1">
      <c r="A41" s="42" t="s">
        <v>151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20" t="s">
        <v>189</v>
      </c>
      <c r="BY41" s="21"/>
      <c r="BZ41" s="21"/>
      <c r="CA41" s="21"/>
      <c r="CB41" s="21"/>
      <c r="CC41" s="21"/>
      <c r="CD41" s="21"/>
      <c r="CE41" s="22"/>
      <c r="CF41" s="23" t="s">
        <v>57</v>
      </c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2"/>
      <c r="CS41" s="24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6"/>
      <c r="DF41" s="24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6"/>
      <c r="DS41" s="24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6"/>
      <c r="EF41" s="17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8"/>
    </row>
    <row r="42" spans="1:148" ht="10.5" customHeight="1">
      <c r="A42" s="28" t="s">
        <v>190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0" t="s">
        <v>58</v>
      </c>
      <c r="BY42" s="21"/>
      <c r="BZ42" s="21"/>
      <c r="CA42" s="21"/>
      <c r="CB42" s="21"/>
      <c r="CC42" s="21"/>
      <c r="CD42" s="21"/>
      <c r="CE42" s="22"/>
      <c r="CF42" s="23" t="s">
        <v>191</v>
      </c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2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7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8"/>
    </row>
    <row r="43" spans="1:148" ht="10.5" customHeight="1">
      <c r="A43" s="100" t="s">
        <v>59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20" t="s">
        <v>60</v>
      </c>
      <c r="BY43" s="21"/>
      <c r="BZ43" s="21"/>
      <c r="CA43" s="21"/>
      <c r="CB43" s="21"/>
      <c r="CC43" s="21"/>
      <c r="CD43" s="21"/>
      <c r="CE43" s="22"/>
      <c r="CF43" s="23" t="s">
        <v>171</v>
      </c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2"/>
      <c r="CS43" s="24">
        <f>CS44+CS45+CS46</f>
        <v>0</v>
      </c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6"/>
      <c r="DF43" s="24">
        <f>DF44+DF45+DF46</f>
        <v>0</v>
      </c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24">
        <f>DS44+DS45+DS46</f>
        <v>0</v>
      </c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6"/>
      <c r="EF43" s="17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8"/>
    </row>
    <row r="44" spans="1:148" ht="10.5" customHeight="1">
      <c r="A44" s="86" t="s">
        <v>46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35"/>
      <c r="BY44" s="36"/>
      <c r="BZ44" s="36"/>
      <c r="CA44" s="36"/>
      <c r="CB44" s="36"/>
      <c r="CC44" s="36"/>
      <c r="CD44" s="36"/>
      <c r="CE44" s="37"/>
      <c r="CF44" s="41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7"/>
      <c r="CS44" s="79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79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79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2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4"/>
    </row>
    <row r="45" spans="1:148" ht="10.5" customHeight="1">
      <c r="A45" s="62" t="s">
        <v>181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38" t="s">
        <v>183</v>
      </c>
      <c r="BY45" s="39"/>
      <c r="BZ45" s="39"/>
      <c r="CA45" s="39"/>
      <c r="CB45" s="39"/>
      <c r="CC45" s="39"/>
      <c r="CD45" s="39"/>
      <c r="CE45" s="40"/>
      <c r="CF45" s="63" t="s">
        <v>171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40"/>
      <c r="CS45" s="31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  <c r="DF45" s="31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3"/>
      <c r="DS45" s="31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3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</row>
    <row r="46" spans="1:148" ht="10.5" customHeight="1">
      <c r="A46" s="100" t="s">
        <v>182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20" t="s">
        <v>184</v>
      </c>
      <c r="BY46" s="21"/>
      <c r="BZ46" s="21"/>
      <c r="CA46" s="21"/>
      <c r="CB46" s="21"/>
      <c r="CC46" s="21"/>
      <c r="CD46" s="21"/>
      <c r="CE46" s="22"/>
      <c r="CF46" s="23" t="s">
        <v>171</v>
      </c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2"/>
      <c r="CS46" s="24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6"/>
      <c r="DF46" s="24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6"/>
      <c r="DS46" s="24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6"/>
      <c r="EF46" s="17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8"/>
    </row>
    <row r="47" spans="1:148" ht="12.75" customHeight="1">
      <c r="A47" s="100" t="s">
        <v>155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20" t="s">
        <v>61</v>
      </c>
      <c r="BY47" s="21"/>
      <c r="BZ47" s="21"/>
      <c r="CA47" s="21"/>
      <c r="CB47" s="21"/>
      <c r="CC47" s="21"/>
      <c r="CD47" s="21"/>
      <c r="CE47" s="22"/>
      <c r="CF47" s="23" t="s">
        <v>39</v>
      </c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2"/>
      <c r="CS47" s="24">
        <f>CS48</f>
        <v>0</v>
      </c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6"/>
      <c r="DF47" s="24">
        <f>DF48</f>
        <v>0</v>
      </c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6"/>
      <c r="DS47" s="24">
        <f>DS48</f>
        <v>0</v>
      </c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6"/>
      <c r="EF47" s="17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8"/>
    </row>
    <row r="48" spans="1:148" ht="33.75" customHeight="1">
      <c r="A48" s="89" t="s">
        <v>62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20" t="s">
        <v>63</v>
      </c>
      <c r="BY48" s="21"/>
      <c r="BZ48" s="21"/>
      <c r="CA48" s="21"/>
      <c r="CB48" s="21"/>
      <c r="CC48" s="21"/>
      <c r="CD48" s="21"/>
      <c r="CE48" s="22"/>
      <c r="CF48" s="23" t="s">
        <v>64</v>
      </c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2"/>
      <c r="CS48" s="24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6"/>
      <c r="DF48" s="24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4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6"/>
      <c r="EF48" s="17" t="s">
        <v>39</v>
      </c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8"/>
    </row>
    <row r="49" spans="1:148" ht="10.5" customHeight="1" thickBo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35"/>
      <c r="BY49" s="36"/>
      <c r="BZ49" s="36"/>
      <c r="CA49" s="36"/>
      <c r="CB49" s="36"/>
      <c r="CC49" s="36"/>
      <c r="CD49" s="36"/>
      <c r="CE49" s="37"/>
      <c r="CF49" s="41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7"/>
      <c r="CS49" s="79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1"/>
      <c r="DF49" s="79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1"/>
      <c r="DS49" s="79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1"/>
      <c r="EF49" s="82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4"/>
    </row>
    <row r="50" spans="1:148" ht="10.5" customHeight="1" thickBot="1">
      <c r="A50" s="92" t="s">
        <v>65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4" t="s">
        <v>66</v>
      </c>
      <c r="BY50" s="95"/>
      <c r="BZ50" s="95"/>
      <c r="CA50" s="95"/>
      <c r="CB50" s="95"/>
      <c r="CC50" s="95"/>
      <c r="CD50" s="95"/>
      <c r="CE50" s="96"/>
      <c r="CF50" s="97" t="s">
        <v>39</v>
      </c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6"/>
      <c r="CS50" s="67">
        <f>CS51+CS56+CS59+CS63+CS65</f>
        <v>49179081.730000004</v>
      </c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9"/>
      <c r="DF50" s="67">
        <f>DF51+DF56+DF59+DF63+DF65</f>
        <v>41340688</v>
      </c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9"/>
      <c r="DS50" s="67">
        <f>DS51+DS56+DS59+DS63+DS65</f>
        <v>43980688</v>
      </c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9"/>
      <c r="EF50" s="70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2"/>
    </row>
    <row r="51" spans="1:148" ht="22.5" customHeight="1">
      <c r="A51" s="90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38" t="s">
        <v>68</v>
      </c>
      <c r="BY51" s="39"/>
      <c r="BZ51" s="39"/>
      <c r="CA51" s="39"/>
      <c r="CB51" s="39"/>
      <c r="CC51" s="39"/>
      <c r="CD51" s="39"/>
      <c r="CE51" s="40"/>
      <c r="CF51" s="63" t="s">
        <v>39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40"/>
      <c r="CS51" s="31">
        <f>CS52+CS53+CS54+CS55</f>
        <v>39358269.25</v>
      </c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  <c r="DF51" s="31">
        <f>DF52+DF53+DF54+DF55</f>
        <v>33410994</v>
      </c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3"/>
      <c r="DS51" s="31">
        <f>DS52+DS53+DS54+DS55</f>
        <v>37554704</v>
      </c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3"/>
      <c r="EF51" s="64" t="s">
        <v>39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</row>
    <row r="52" spans="1:148" ht="22.5" customHeight="1">
      <c r="A52" s="89" t="s">
        <v>69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20" t="s">
        <v>70</v>
      </c>
      <c r="BY52" s="21"/>
      <c r="BZ52" s="21"/>
      <c r="CA52" s="21"/>
      <c r="CB52" s="21"/>
      <c r="CC52" s="21"/>
      <c r="CD52" s="21"/>
      <c r="CE52" s="22"/>
      <c r="CF52" s="23" t="s">
        <v>71</v>
      </c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2"/>
      <c r="CS52" s="24">
        <f>29050941.05+1176608</f>
        <v>30227549.05</v>
      </c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6"/>
      <c r="DF52" s="24">
        <f>24484677.42+1176608</f>
        <v>25661285.42</v>
      </c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6"/>
      <c r="DS52" s="24">
        <f>27667250.38+1176608</f>
        <v>28843858.38</v>
      </c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6"/>
      <c r="EF52" s="17" t="s">
        <v>39</v>
      </c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8"/>
    </row>
    <row r="53" spans="1:148" ht="10.5" customHeight="1">
      <c r="A53" s="61" t="s">
        <v>72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20" t="s">
        <v>73</v>
      </c>
      <c r="BY53" s="21"/>
      <c r="BZ53" s="21"/>
      <c r="CA53" s="21"/>
      <c r="CB53" s="21"/>
      <c r="CC53" s="21"/>
      <c r="CD53" s="21"/>
      <c r="CE53" s="22"/>
      <c r="CF53" s="23" t="s">
        <v>74</v>
      </c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2"/>
      <c r="CS53" s="24">
        <v>2000</v>
      </c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6"/>
      <c r="DF53" s="24">
        <v>0</v>
      </c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6"/>
      <c r="DS53" s="24">
        <v>0</v>
      </c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6"/>
      <c r="EF53" s="17" t="s">
        <v>39</v>
      </c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8"/>
    </row>
    <row r="54" spans="1:148" ht="22.5" customHeight="1">
      <c r="A54" s="89" t="s">
        <v>75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20" t="s">
        <v>76</v>
      </c>
      <c r="BY54" s="21"/>
      <c r="BZ54" s="21"/>
      <c r="CA54" s="21"/>
      <c r="CB54" s="21"/>
      <c r="CC54" s="21"/>
      <c r="CD54" s="21"/>
      <c r="CE54" s="22"/>
      <c r="CF54" s="23" t="s">
        <v>77</v>
      </c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2"/>
      <c r="CS54" s="24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6"/>
      <c r="DF54" s="24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4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6"/>
      <c r="EF54" s="17" t="s">
        <v>39</v>
      </c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8"/>
    </row>
    <row r="55" spans="1:148" ht="22.5" customHeight="1">
      <c r="A55" s="89" t="s">
        <v>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20" t="s">
        <v>79</v>
      </c>
      <c r="BY55" s="21"/>
      <c r="BZ55" s="21"/>
      <c r="CA55" s="21"/>
      <c r="CB55" s="21"/>
      <c r="CC55" s="21"/>
      <c r="CD55" s="21"/>
      <c r="CE55" s="22"/>
      <c r="CF55" s="23" t="s">
        <v>80</v>
      </c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2"/>
      <c r="CS55" s="24">
        <f>8773384.2+355336</f>
        <v>9128720.2</v>
      </c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6"/>
      <c r="DF55" s="24">
        <f>7394372.58+355336</f>
        <v>7749708.58</v>
      </c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4">
        <f>8355509.62+355336</f>
        <v>8710845.620000001</v>
      </c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6"/>
      <c r="EF55" s="17" t="s">
        <v>39</v>
      </c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8"/>
    </row>
    <row r="56" spans="1:148" ht="10.5" customHeight="1">
      <c r="A56" s="87" t="s">
        <v>81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20" t="s">
        <v>82</v>
      </c>
      <c r="BY56" s="21"/>
      <c r="BZ56" s="21"/>
      <c r="CA56" s="21"/>
      <c r="CB56" s="21"/>
      <c r="CC56" s="21"/>
      <c r="CD56" s="21"/>
      <c r="CE56" s="22"/>
      <c r="CF56" s="23" t="s">
        <v>83</v>
      </c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2"/>
      <c r="CS56" s="24">
        <f>CS57+CS58</f>
        <v>0</v>
      </c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6"/>
      <c r="DF56" s="24">
        <f>DF57+DF58</f>
        <v>0</v>
      </c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4">
        <f>DS57+DS58</f>
        <v>0</v>
      </c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6"/>
      <c r="EF56" s="17" t="s">
        <v>39</v>
      </c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8"/>
    </row>
    <row r="57" spans="1:148" ht="44.25" customHeight="1">
      <c r="A57" s="89" t="s">
        <v>187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20" t="s">
        <v>185</v>
      </c>
      <c r="BY57" s="21"/>
      <c r="BZ57" s="21"/>
      <c r="CA57" s="21"/>
      <c r="CB57" s="21"/>
      <c r="CC57" s="21"/>
      <c r="CD57" s="21"/>
      <c r="CE57" s="22"/>
      <c r="CF57" s="23" t="s">
        <v>186</v>
      </c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2"/>
      <c r="CS57" s="24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6"/>
      <c r="DF57" s="24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4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6"/>
      <c r="EF57" s="17" t="s">
        <v>39</v>
      </c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8"/>
    </row>
    <row r="58" spans="1:148" ht="12" customHeight="1">
      <c r="A58" s="29" t="s">
        <v>192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30"/>
      <c r="BX58" s="20" t="s">
        <v>193</v>
      </c>
      <c r="BY58" s="21"/>
      <c r="BZ58" s="21"/>
      <c r="CA58" s="21"/>
      <c r="CB58" s="21"/>
      <c r="CC58" s="21"/>
      <c r="CD58" s="21"/>
      <c r="CE58" s="22"/>
      <c r="CF58" s="23" t="s">
        <v>194</v>
      </c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2"/>
      <c r="CS58" s="24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6"/>
      <c r="DF58" s="24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6"/>
      <c r="DS58" s="24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6"/>
      <c r="EF58" s="17" t="s">
        <v>39</v>
      </c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8"/>
    </row>
    <row r="59" spans="1:148" ht="10.5" customHeight="1">
      <c r="A59" s="87" t="s">
        <v>84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20" t="s">
        <v>85</v>
      </c>
      <c r="BY59" s="21"/>
      <c r="BZ59" s="21"/>
      <c r="CA59" s="21"/>
      <c r="CB59" s="21"/>
      <c r="CC59" s="21"/>
      <c r="CD59" s="21"/>
      <c r="CE59" s="22"/>
      <c r="CF59" s="23" t="s">
        <v>86</v>
      </c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2"/>
      <c r="CS59" s="24">
        <f>CS60+CS61+CS62</f>
        <v>380758</v>
      </c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6"/>
      <c r="DF59" s="24">
        <f>DF60+DF61+DF62</f>
        <v>120000</v>
      </c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6"/>
      <c r="DS59" s="24">
        <f>DS60+DS61+DS62</f>
        <v>120000</v>
      </c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6"/>
      <c r="EF59" s="17" t="s">
        <v>39</v>
      </c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8"/>
    </row>
    <row r="60" spans="1:148" ht="21.75" customHeight="1">
      <c r="A60" s="89" t="s">
        <v>87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20" t="s">
        <v>88</v>
      </c>
      <c r="BY60" s="21"/>
      <c r="BZ60" s="21"/>
      <c r="CA60" s="21"/>
      <c r="CB60" s="21"/>
      <c r="CC60" s="21"/>
      <c r="CD60" s="21"/>
      <c r="CE60" s="22"/>
      <c r="CF60" s="23" t="s">
        <v>89</v>
      </c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2"/>
      <c r="CS60" s="24">
        <v>372484</v>
      </c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6"/>
      <c r="DF60" s="24">
        <v>120000</v>
      </c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6"/>
      <c r="DS60" s="24">
        <v>120000</v>
      </c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6"/>
      <c r="EF60" s="17" t="s">
        <v>39</v>
      </c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8"/>
    </row>
    <row r="61" spans="1:148" ht="21.75" customHeight="1">
      <c r="A61" s="89" t="s">
        <v>90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20" t="s">
        <v>91</v>
      </c>
      <c r="BY61" s="21"/>
      <c r="BZ61" s="21"/>
      <c r="CA61" s="21"/>
      <c r="CB61" s="21"/>
      <c r="CC61" s="21"/>
      <c r="CD61" s="21"/>
      <c r="CE61" s="22"/>
      <c r="CF61" s="23" t="s">
        <v>92</v>
      </c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2"/>
      <c r="CS61" s="24">
        <v>8274</v>
      </c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6"/>
      <c r="DF61" s="24">
        <v>0</v>
      </c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6"/>
      <c r="DS61" s="24">
        <v>0</v>
      </c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6"/>
      <c r="EF61" s="17" t="s">
        <v>39</v>
      </c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8"/>
    </row>
    <row r="62" spans="1:148" ht="10.5" customHeight="1">
      <c r="A62" s="89" t="s">
        <v>93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20" t="s">
        <v>94</v>
      </c>
      <c r="BY62" s="21"/>
      <c r="BZ62" s="21"/>
      <c r="CA62" s="21"/>
      <c r="CB62" s="21"/>
      <c r="CC62" s="21"/>
      <c r="CD62" s="21"/>
      <c r="CE62" s="22"/>
      <c r="CF62" s="23" t="s">
        <v>95</v>
      </c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2"/>
      <c r="CS62" s="24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6"/>
      <c r="DF62" s="24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6"/>
      <c r="DS62" s="24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6"/>
      <c r="EF62" s="17" t="s">
        <v>39</v>
      </c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8"/>
    </row>
    <row r="63" spans="1:148" ht="10.5" customHeight="1">
      <c r="A63" s="87" t="s">
        <v>96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20" t="s">
        <v>97</v>
      </c>
      <c r="BY63" s="21"/>
      <c r="BZ63" s="21"/>
      <c r="CA63" s="21"/>
      <c r="CB63" s="21"/>
      <c r="CC63" s="21"/>
      <c r="CD63" s="21"/>
      <c r="CE63" s="22"/>
      <c r="CF63" s="23" t="s">
        <v>39</v>
      </c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2"/>
      <c r="CS63" s="24">
        <f>CS64</f>
        <v>0</v>
      </c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6"/>
      <c r="DF63" s="24">
        <f>DF64</f>
        <v>0</v>
      </c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6"/>
      <c r="DS63" s="24">
        <f>DS64</f>
        <v>0</v>
      </c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6"/>
      <c r="EF63" s="17" t="s">
        <v>39</v>
      </c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8"/>
    </row>
    <row r="64" spans="1:148" ht="21.75" customHeight="1" thickBot="1">
      <c r="A64" s="85" t="s">
        <v>98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35" t="s">
        <v>99</v>
      </c>
      <c r="BY64" s="36"/>
      <c r="BZ64" s="36"/>
      <c r="CA64" s="36"/>
      <c r="CB64" s="36"/>
      <c r="CC64" s="36"/>
      <c r="CD64" s="36"/>
      <c r="CE64" s="37"/>
      <c r="CF64" s="41" t="s">
        <v>100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7"/>
      <c r="CS64" s="79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1"/>
      <c r="DF64" s="79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1"/>
      <c r="DS64" s="79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1"/>
      <c r="EF64" s="82" t="s">
        <v>39</v>
      </c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</row>
    <row r="65" spans="1:148" ht="12.75" customHeight="1" thickBot="1">
      <c r="A65" s="73" t="s">
        <v>156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5" t="s">
        <v>101</v>
      </c>
      <c r="BY65" s="76"/>
      <c r="BZ65" s="76"/>
      <c r="CA65" s="76"/>
      <c r="CB65" s="76"/>
      <c r="CC65" s="76"/>
      <c r="CD65" s="76"/>
      <c r="CE65" s="77"/>
      <c r="CF65" s="78" t="s">
        <v>39</v>
      </c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7"/>
      <c r="CS65" s="67">
        <f>CS66+CS67+CS69+CS68</f>
        <v>9440054.48</v>
      </c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9"/>
      <c r="DF65" s="67">
        <f>DF66+DF67+DF69+DF68</f>
        <v>7809694</v>
      </c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9"/>
      <c r="DS65" s="67">
        <f>DS66+DS67+DS69+DS68</f>
        <v>6305984</v>
      </c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9"/>
      <c r="EF65" s="70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2"/>
    </row>
    <row r="66" spans="1:148" ht="21.75" customHeight="1">
      <c r="A66" s="61" t="s">
        <v>102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38" t="s">
        <v>103</v>
      </c>
      <c r="BY66" s="39"/>
      <c r="BZ66" s="39"/>
      <c r="CA66" s="39"/>
      <c r="CB66" s="39"/>
      <c r="CC66" s="39"/>
      <c r="CD66" s="39"/>
      <c r="CE66" s="40"/>
      <c r="CF66" s="63" t="s">
        <v>104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40"/>
      <c r="CS66" s="31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3"/>
      <c r="DF66" s="31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3"/>
      <c r="DS66" s="31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3"/>
      <c r="EF66" s="64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</row>
    <row r="67" spans="1:148" ht="11.25" customHeight="1">
      <c r="A67" s="61" t="s">
        <v>105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38" t="s">
        <v>106</v>
      </c>
      <c r="BY67" s="39"/>
      <c r="BZ67" s="39"/>
      <c r="CA67" s="39"/>
      <c r="CB67" s="39"/>
      <c r="CC67" s="39"/>
      <c r="CD67" s="39"/>
      <c r="CE67" s="40"/>
      <c r="CF67" s="63" t="s">
        <v>107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40"/>
      <c r="CS67" s="31">
        <f>(32640+248229.27+215406.45+839327.84+592726.75)+(2569279+54062.5+1279074)+(190096.73+69632.5)</f>
        <v>6090475.040000001</v>
      </c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3"/>
      <c r="DF67" s="31">
        <f>2429125+1354000+2014286.5+69632.5</f>
        <v>5867044</v>
      </c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3"/>
      <c r="DS67" s="31">
        <f>2279415+2014286.5+69632.5</f>
        <v>4363334</v>
      </c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3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</row>
    <row r="68" spans="1:148" ht="11.25" customHeight="1">
      <c r="A68" s="19" t="s">
        <v>214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 t="s">
        <v>168</v>
      </c>
      <c r="BY68" s="21"/>
      <c r="BZ68" s="21"/>
      <c r="CA68" s="21"/>
      <c r="CB68" s="21"/>
      <c r="CC68" s="21"/>
      <c r="CD68" s="21"/>
      <c r="CE68" s="22"/>
      <c r="CF68" s="23" t="s">
        <v>212</v>
      </c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2"/>
      <c r="CS68" s="24">
        <v>2009899.44</v>
      </c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6"/>
      <c r="DF68" s="24">
        <v>602970</v>
      </c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6"/>
      <c r="DS68" s="24">
        <v>602970</v>
      </c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6"/>
      <c r="EF68" s="17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8"/>
    </row>
    <row r="69" spans="1:148" ht="11.25" customHeight="1">
      <c r="A69" s="57" t="s">
        <v>170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20" t="s">
        <v>213</v>
      </c>
      <c r="BY69" s="21"/>
      <c r="BZ69" s="21"/>
      <c r="CA69" s="21"/>
      <c r="CB69" s="21"/>
      <c r="CC69" s="21"/>
      <c r="CD69" s="21"/>
      <c r="CE69" s="22"/>
      <c r="CF69" s="23" t="s">
        <v>169</v>
      </c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2"/>
      <c r="CS69" s="24">
        <v>1339680</v>
      </c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6"/>
      <c r="DF69" s="24">
        <v>1339680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6"/>
      <c r="DS69" s="24">
        <v>1339680</v>
      </c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6"/>
      <c r="EF69" s="17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8"/>
    </row>
    <row r="70" spans="1:148" ht="12.75" customHeight="1">
      <c r="A70" s="52" t="s">
        <v>157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3" t="s">
        <v>108</v>
      </c>
      <c r="BY70" s="54"/>
      <c r="BZ70" s="54"/>
      <c r="CA70" s="54"/>
      <c r="CB70" s="54"/>
      <c r="CC70" s="54"/>
      <c r="CD70" s="54"/>
      <c r="CE70" s="55"/>
      <c r="CF70" s="56" t="s">
        <v>109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5"/>
      <c r="CS70" s="24">
        <f>CS71+CS72+CS73</f>
        <v>0</v>
      </c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6"/>
      <c r="DF70" s="24">
        <f>DF71+DF72+DF73</f>
        <v>0</v>
      </c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6"/>
      <c r="DS70" s="24">
        <f>DS71+DS72+DS73</f>
        <v>0</v>
      </c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6"/>
      <c r="EF70" s="17" t="s">
        <v>39</v>
      </c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8"/>
    </row>
    <row r="71" spans="1:148" ht="22.5" customHeight="1">
      <c r="A71" s="46" t="s">
        <v>158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20" t="s">
        <v>110</v>
      </c>
      <c r="BY71" s="21"/>
      <c r="BZ71" s="21"/>
      <c r="CA71" s="21"/>
      <c r="CB71" s="21"/>
      <c r="CC71" s="21"/>
      <c r="CD71" s="21"/>
      <c r="CE71" s="22"/>
      <c r="CF71" s="23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2"/>
      <c r="CS71" s="24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6"/>
      <c r="DF71" s="24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6"/>
      <c r="DS71" s="24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6"/>
      <c r="EF71" s="17" t="s">
        <v>39</v>
      </c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8"/>
    </row>
    <row r="72" spans="1:148" ht="12.75" customHeight="1">
      <c r="A72" s="46" t="s">
        <v>159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20" t="s">
        <v>111</v>
      </c>
      <c r="BY72" s="21"/>
      <c r="BZ72" s="21"/>
      <c r="CA72" s="21"/>
      <c r="CB72" s="21"/>
      <c r="CC72" s="21"/>
      <c r="CD72" s="21"/>
      <c r="CE72" s="22"/>
      <c r="CF72" s="23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2"/>
      <c r="CS72" s="24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6"/>
      <c r="DF72" s="24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6"/>
      <c r="DS72" s="24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6"/>
      <c r="EF72" s="17" t="s">
        <v>39</v>
      </c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8"/>
    </row>
    <row r="73" spans="1:148" ht="12.75" customHeight="1">
      <c r="A73" s="46" t="s">
        <v>160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20" t="s">
        <v>112</v>
      </c>
      <c r="BY73" s="21"/>
      <c r="BZ73" s="21"/>
      <c r="CA73" s="21"/>
      <c r="CB73" s="21"/>
      <c r="CC73" s="21"/>
      <c r="CD73" s="21"/>
      <c r="CE73" s="22"/>
      <c r="CF73" s="23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2"/>
      <c r="CS73" s="24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6"/>
      <c r="DF73" s="24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6"/>
      <c r="DS73" s="24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6"/>
      <c r="EF73" s="17" t="s">
        <v>39</v>
      </c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8"/>
    </row>
    <row r="74" spans="1:148" ht="12.75" customHeight="1">
      <c r="A74" s="52" t="s">
        <v>161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3" t="s">
        <v>113</v>
      </c>
      <c r="BY74" s="54"/>
      <c r="BZ74" s="54"/>
      <c r="CA74" s="54"/>
      <c r="CB74" s="54"/>
      <c r="CC74" s="54"/>
      <c r="CD74" s="54"/>
      <c r="CE74" s="55"/>
      <c r="CF74" s="56" t="s">
        <v>39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5"/>
      <c r="CS74" s="24">
        <f>CS75</f>
        <v>0</v>
      </c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6"/>
      <c r="DF74" s="24">
        <f>DF75</f>
        <v>0</v>
      </c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6"/>
      <c r="DS74" s="24">
        <f>DS75</f>
        <v>0</v>
      </c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6"/>
      <c r="EF74" s="17" t="s">
        <v>39</v>
      </c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8"/>
    </row>
    <row r="75" spans="1:148" ht="22.5" customHeight="1" thickBot="1">
      <c r="A75" s="46" t="s">
        <v>114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8" t="s">
        <v>115</v>
      </c>
      <c r="BY75" s="49"/>
      <c r="BZ75" s="49"/>
      <c r="CA75" s="49"/>
      <c r="CB75" s="49"/>
      <c r="CC75" s="49"/>
      <c r="CD75" s="49"/>
      <c r="CE75" s="50"/>
      <c r="CF75" s="51" t="s">
        <v>116</v>
      </c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43">
        <f>CS27+CS29-CS50</f>
        <v>0</v>
      </c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5"/>
      <c r="DF75" s="43">
        <f>DF27+DF29-DF50</f>
        <v>0</v>
      </c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5"/>
      <c r="DS75" s="43">
        <f>DS27+DS29-DS50</f>
        <v>0</v>
      </c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5"/>
      <c r="EF75" s="58" t="s">
        <v>39</v>
      </c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60"/>
    </row>
    <row r="76" ht="3" customHeight="1"/>
  </sheetData>
  <sheetProtection/>
  <mergeCells count="407">
    <mergeCell ref="DS33:EE33"/>
    <mergeCell ref="EF42:ER42"/>
    <mergeCell ref="DS45:EE45"/>
    <mergeCell ref="DS46:EE46"/>
    <mergeCell ref="CS39:DE39"/>
    <mergeCell ref="DF39:DR39"/>
    <mergeCell ref="DS39:EE39"/>
    <mergeCell ref="EF39:ER39"/>
    <mergeCell ref="EF44:ER44"/>
    <mergeCell ref="EF45:ER45"/>
    <mergeCell ref="DS43:EE43"/>
    <mergeCell ref="EF43:ER43"/>
    <mergeCell ref="BX45:CE45"/>
    <mergeCell ref="BX46:CE46"/>
    <mergeCell ref="CF44:CR44"/>
    <mergeCell ref="CF45:CR45"/>
    <mergeCell ref="CF46:CR46"/>
    <mergeCell ref="EF46:ER46"/>
    <mergeCell ref="DF44:DR44"/>
    <mergeCell ref="DF45:DR45"/>
    <mergeCell ref="A34:BW34"/>
    <mergeCell ref="BX34:CE34"/>
    <mergeCell ref="CF34:CR34"/>
    <mergeCell ref="CS34:DE34"/>
    <mergeCell ref="DF34:DR34"/>
    <mergeCell ref="DS34:EE34"/>
    <mergeCell ref="CS25:DE25"/>
    <mergeCell ref="CS24:CX24"/>
    <mergeCell ref="DB24:DE24"/>
    <mergeCell ref="CY24:DA24"/>
    <mergeCell ref="A23:BW25"/>
    <mergeCell ref="BX23:CE25"/>
    <mergeCell ref="CF23:CR25"/>
    <mergeCell ref="DY24:EA24"/>
    <mergeCell ref="EB24:EE24"/>
    <mergeCell ref="DS25:EE25"/>
    <mergeCell ref="DF24:DK24"/>
    <mergeCell ref="DL24:DN24"/>
    <mergeCell ref="DO24:DR24"/>
    <mergeCell ref="DF25:DR25"/>
    <mergeCell ref="EF24:ER25"/>
    <mergeCell ref="CS23:ER23"/>
    <mergeCell ref="A26:BW26"/>
    <mergeCell ref="BX26:CE26"/>
    <mergeCell ref="CF26:CR26"/>
    <mergeCell ref="CS26:DE26"/>
    <mergeCell ref="DF26:DR26"/>
    <mergeCell ref="DS26:EE26"/>
    <mergeCell ref="EF26:ER26"/>
    <mergeCell ref="DS24:DX24"/>
    <mergeCell ref="CS27:DE27"/>
    <mergeCell ref="DF27:DR27"/>
    <mergeCell ref="DS27:EE27"/>
    <mergeCell ref="EF27:ER27"/>
    <mergeCell ref="A27:BW27"/>
    <mergeCell ref="BX27:CE27"/>
    <mergeCell ref="CF27:CR27"/>
    <mergeCell ref="DY6:ER6"/>
    <mergeCell ref="DJ6:DV6"/>
    <mergeCell ref="DJ1:ER1"/>
    <mergeCell ref="DJ2:ER2"/>
    <mergeCell ref="DJ3:ER3"/>
    <mergeCell ref="DJ4:ER4"/>
    <mergeCell ref="DJ5:ER5"/>
    <mergeCell ref="EF11:ER12"/>
    <mergeCell ref="DJ7:DV7"/>
    <mergeCell ref="DY7:ER7"/>
    <mergeCell ref="DJ8:DK8"/>
    <mergeCell ref="DL8:DN8"/>
    <mergeCell ref="DO8:DP8"/>
    <mergeCell ref="DR8:EF8"/>
    <mergeCell ref="EG8:EI8"/>
    <mergeCell ref="EJ8:EL8"/>
    <mergeCell ref="CH11:CL11"/>
    <mergeCell ref="BI11:CD11"/>
    <mergeCell ref="AY11:BE11"/>
    <mergeCell ref="BF11:BH11"/>
    <mergeCell ref="CE11:CG11"/>
    <mergeCell ref="CM11:CO11"/>
    <mergeCell ref="EF19:ER19"/>
    <mergeCell ref="A21:ER21"/>
    <mergeCell ref="EF13:ER13"/>
    <mergeCell ref="EF14:ER14"/>
    <mergeCell ref="EF15:ER15"/>
    <mergeCell ref="EF16:ER16"/>
    <mergeCell ref="BK13:BM13"/>
    <mergeCell ref="BN13:BO13"/>
    <mergeCell ref="BQ13:CE13"/>
    <mergeCell ref="CF13:CH13"/>
    <mergeCell ref="DS28:EE28"/>
    <mergeCell ref="CI13:CK13"/>
    <mergeCell ref="BG13:BJ13"/>
    <mergeCell ref="EF28:ER28"/>
    <mergeCell ref="A28:BW28"/>
    <mergeCell ref="BX28:CE28"/>
    <mergeCell ref="CF28:CR28"/>
    <mergeCell ref="A14:AA14"/>
    <mergeCell ref="K18:DC18"/>
    <mergeCell ref="EF17:ER17"/>
    <mergeCell ref="CS29:DE29"/>
    <mergeCell ref="DF29:DR29"/>
    <mergeCell ref="DS29:EE29"/>
    <mergeCell ref="EF29:ER29"/>
    <mergeCell ref="A29:BW29"/>
    <mergeCell ref="EF18:ER18"/>
    <mergeCell ref="BX29:CE29"/>
    <mergeCell ref="CF29:CR29"/>
    <mergeCell ref="CS28:DE28"/>
    <mergeCell ref="DF28:DR28"/>
    <mergeCell ref="CS30:DE30"/>
    <mergeCell ref="DF30:DR30"/>
    <mergeCell ref="DS30:EE30"/>
    <mergeCell ref="DS32:EE32"/>
    <mergeCell ref="EF30:ER30"/>
    <mergeCell ref="A30:BW30"/>
    <mergeCell ref="BX30:CE30"/>
    <mergeCell ref="CF30:CR30"/>
    <mergeCell ref="A31:BW31"/>
    <mergeCell ref="BX31:CE31"/>
    <mergeCell ref="DF49:DR49"/>
    <mergeCell ref="DS49:EE49"/>
    <mergeCell ref="CS31:DE31"/>
    <mergeCell ref="DF31:DR31"/>
    <mergeCell ref="DS31:EE31"/>
    <mergeCell ref="CS35:DE35"/>
    <mergeCell ref="DF35:DR35"/>
    <mergeCell ref="DS35:EE35"/>
    <mergeCell ref="CS43:DE43"/>
    <mergeCell ref="DF43:DR43"/>
    <mergeCell ref="BX48:CE48"/>
    <mergeCell ref="EF31:ER31"/>
    <mergeCell ref="EF32:ER32"/>
    <mergeCell ref="CS32:DE32"/>
    <mergeCell ref="DF32:DR32"/>
    <mergeCell ref="CF32:CR32"/>
    <mergeCell ref="EF33:ER33"/>
    <mergeCell ref="CF31:CR31"/>
    <mergeCell ref="DF46:DR46"/>
    <mergeCell ref="DS44:EE44"/>
    <mergeCell ref="EF38:ER38"/>
    <mergeCell ref="BX49:CE49"/>
    <mergeCell ref="CF49:CR49"/>
    <mergeCell ref="A32:BW32"/>
    <mergeCell ref="BX32:CE32"/>
    <mergeCell ref="A35:BW35"/>
    <mergeCell ref="BX35:CE35"/>
    <mergeCell ref="CF35:CR35"/>
    <mergeCell ref="CF40:CR40"/>
    <mergeCell ref="A48:BW48"/>
    <mergeCell ref="A36:BW36"/>
    <mergeCell ref="BX36:CE36"/>
    <mergeCell ref="CF36:CR36"/>
    <mergeCell ref="EF35:ER35"/>
    <mergeCell ref="DS37:EE37"/>
    <mergeCell ref="EF37:ER37"/>
    <mergeCell ref="CS36:DE36"/>
    <mergeCell ref="DF36:DR36"/>
    <mergeCell ref="A37:BW37"/>
    <mergeCell ref="A38:BW38"/>
    <mergeCell ref="CF38:CR38"/>
    <mergeCell ref="CS44:DE44"/>
    <mergeCell ref="CS45:DE45"/>
    <mergeCell ref="CS46:DE46"/>
    <mergeCell ref="A40:BW40"/>
    <mergeCell ref="BX40:CE40"/>
    <mergeCell ref="CS40:DE40"/>
    <mergeCell ref="A43:BW43"/>
    <mergeCell ref="BX43:CE43"/>
    <mergeCell ref="CF43:CR43"/>
    <mergeCell ref="CS47:DE47"/>
    <mergeCell ref="A44:BW44"/>
    <mergeCell ref="A45:BW45"/>
    <mergeCell ref="A46:BW46"/>
    <mergeCell ref="BX44:CE44"/>
    <mergeCell ref="EF47:ER47"/>
    <mergeCell ref="A47:BW47"/>
    <mergeCell ref="BX47:CE47"/>
    <mergeCell ref="CF47:CR47"/>
    <mergeCell ref="CS48:DE48"/>
    <mergeCell ref="DF48:DR48"/>
    <mergeCell ref="DS48:EE48"/>
    <mergeCell ref="EF48:ER48"/>
    <mergeCell ref="DF47:DR47"/>
    <mergeCell ref="DS47:EE47"/>
    <mergeCell ref="EF49:ER49"/>
    <mergeCell ref="A50:BW50"/>
    <mergeCell ref="BX50:CE50"/>
    <mergeCell ref="CF50:CR50"/>
    <mergeCell ref="CS50:DE50"/>
    <mergeCell ref="DF50:DR50"/>
    <mergeCell ref="DS50:EE50"/>
    <mergeCell ref="EF50:ER50"/>
    <mergeCell ref="A49:BW49"/>
    <mergeCell ref="CS49:DE49"/>
    <mergeCell ref="EF55:ER55"/>
    <mergeCell ref="EF54:ER54"/>
    <mergeCell ref="DS53:EE53"/>
    <mergeCell ref="EF53:ER53"/>
    <mergeCell ref="EF52:ER52"/>
    <mergeCell ref="CS51:DE51"/>
    <mergeCell ref="DF51:DR51"/>
    <mergeCell ref="DF52:DR52"/>
    <mergeCell ref="EF51:ER51"/>
    <mergeCell ref="CS52:DE52"/>
    <mergeCell ref="DS51:EE51"/>
    <mergeCell ref="CF52:CR52"/>
    <mergeCell ref="A53:BW53"/>
    <mergeCell ref="BX53:CE53"/>
    <mergeCell ref="CF53:CR53"/>
    <mergeCell ref="DS52:EE52"/>
    <mergeCell ref="A51:BW51"/>
    <mergeCell ref="A52:BW52"/>
    <mergeCell ref="BX51:CE51"/>
    <mergeCell ref="CF51:CR51"/>
    <mergeCell ref="DS55:EE55"/>
    <mergeCell ref="A55:BW55"/>
    <mergeCell ref="BX55:CE55"/>
    <mergeCell ref="CF55:CR55"/>
    <mergeCell ref="CS54:DE54"/>
    <mergeCell ref="DF54:DR54"/>
    <mergeCell ref="DS54:EE54"/>
    <mergeCell ref="A54:BW54"/>
    <mergeCell ref="BX54:CE54"/>
    <mergeCell ref="DS56:EE56"/>
    <mergeCell ref="EF56:ER56"/>
    <mergeCell ref="CS57:DE57"/>
    <mergeCell ref="DF57:DR57"/>
    <mergeCell ref="DS57:EE57"/>
    <mergeCell ref="EF57:ER57"/>
    <mergeCell ref="CS33:DE33"/>
    <mergeCell ref="DF38:DR38"/>
    <mergeCell ref="BX57:CE57"/>
    <mergeCell ref="CF57:CR57"/>
    <mergeCell ref="CS56:DE56"/>
    <mergeCell ref="DF56:DR56"/>
    <mergeCell ref="BX56:CE56"/>
    <mergeCell ref="CF56:CR56"/>
    <mergeCell ref="CS55:DE55"/>
    <mergeCell ref="DF55:DR55"/>
    <mergeCell ref="A57:BW57"/>
    <mergeCell ref="CS37:DE37"/>
    <mergeCell ref="CS38:DE38"/>
    <mergeCell ref="DF37:DR37"/>
    <mergeCell ref="CF54:CR54"/>
    <mergeCell ref="CS53:DE53"/>
    <mergeCell ref="DF53:DR53"/>
    <mergeCell ref="CF48:CR48"/>
    <mergeCell ref="A56:BW56"/>
    <mergeCell ref="BX52:CE52"/>
    <mergeCell ref="CS59:DE59"/>
    <mergeCell ref="DF59:DR59"/>
    <mergeCell ref="DS59:EE59"/>
    <mergeCell ref="EF59:ER59"/>
    <mergeCell ref="A59:BW59"/>
    <mergeCell ref="BX59:CE59"/>
    <mergeCell ref="CF59:CR59"/>
    <mergeCell ref="CS60:DE60"/>
    <mergeCell ref="DF60:DR60"/>
    <mergeCell ref="DS60:EE60"/>
    <mergeCell ref="EF60:ER60"/>
    <mergeCell ref="A60:BW60"/>
    <mergeCell ref="BX60:CE60"/>
    <mergeCell ref="CF60:CR60"/>
    <mergeCell ref="CS61:DE61"/>
    <mergeCell ref="DF61:DR61"/>
    <mergeCell ref="DS61:EE61"/>
    <mergeCell ref="EF61:ER61"/>
    <mergeCell ref="A61:BW61"/>
    <mergeCell ref="BX61:CE61"/>
    <mergeCell ref="CF61:CR61"/>
    <mergeCell ref="CS62:DE62"/>
    <mergeCell ref="DF62:DR62"/>
    <mergeCell ref="DS62:EE62"/>
    <mergeCell ref="EF62:ER62"/>
    <mergeCell ref="A62:BW62"/>
    <mergeCell ref="BX62:CE62"/>
    <mergeCell ref="CF62:CR62"/>
    <mergeCell ref="CF64:CR64"/>
    <mergeCell ref="CS63:DE63"/>
    <mergeCell ref="DF63:DR63"/>
    <mergeCell ref="DS63:EE63"/>
    <mergeCell ref="EF63:ER63"/>
    <mergeCell ref="A63:BW63"/>
    <mergeCell ref="BX63:CE63"/>
    <mergeCell ref="CF63:CR63"/>
    <mergeCell ref="EF65:ER65"/>
    <mergeCell ref="A65:BW65"/>
    <mergeCell ref="BX65:CE65"/>
    <mergeCell ref="CF65:CR65"/>
    <mergeCell ref="CS64:DE64"/>
    <mergeCell ref="DF64:DR64"/>
    <mergeCell ref="DS64:EE64"/>
    <mergeCell ref="EF64:ER64"/>
    <mergeCell ref="A64:BW64"/>
    <mergeCell ref="BX64:CE64"/>
    <mergeCell ref="A66:BW66"/>
    <mergeCell ref="BX66:CE66"/>
    <mergeCell ref="CF66:CR66"/>
    <mergeCell ref="CS65:DE65"/>
    <mergeCell ref="DF65:DR65"/>
    <mergeCell ref="DS65:EE65"/>
    <mergeCell ref="BX69:CE69"/>
    <mergeCell ref="CF69:CR69"/>
    <mergeCell ref="CS66:DE66"/>
    <mergeCell ref="DF66:DR66"/>
    <mergeCell ref="DS66:EE66"/>
    <mergeCell ref="EF66:ER66"/>
    <mergeCell ref="DS67:EE67"/>
    <mergeCell ref="EF67:ER67"/>
    <mergeCell ref="CS69:DE69"/>
    <mergeCell ref="DF69:DR69"/>
    <mergeCell ref="A67:BW67"/>
    <mergeCell ref="BX67:CE67"/>
    <mergeCell ref="CF67:CR67"/>
    <mergeCell ref="CS67:DE67"/>
    <mergeCell ref="DF67:DR67"/>
    <mergeCell ref="A71:BW71"/>
    <mergeCell ref="BX71:CE71"/>
    <mergeCell ref="CF71:CR71"/>
    <mergeCell ref="CS70:DE70"/>
    <mergeCell ref="DF70:DR70"/>
    <mergeCell ref="DS70:EE70"/>
    <mergeCell ref="A70:BW70"/>
    <mergeCell ref="BX70:CE70"/>
    <mergeCell ref="CF70:CR70"/>
    <mergeCell ref="CS71:DE71"/>
    <mergeCell ref="EF75:ER75"/>
    <mergeCell ref="EF74:ER74"/>
    <mergeCell ref="A73:BW73"/>
    <mergeCell ref="BX73:CE73"/>
    <mergeCell ref="CF73:CR73"/>
    <mergeCell ref="DF71:DR71"/>
    <mergeCell ref="DS71:EE71"/>
    <mergeCell ref="EF73:ER73"/>
    <mergeCell ref="EF72:ER72"/>
    <mergeCell ref="EF71:ER71"/>
    <mergeCell ref="DS75:EE75"/>
    <mergeCell ref="DF33:DR33"/>
    <mergeCell ref="CF75:CR75"/>
    <mergeCell ref="CS74:DE74"/>
    <mergeCell ref="A74:BW74"/>
    <mergeCell ref="BX74:CE74"/>
    <mergeCell ref="CF74:CR74"/>
    <mergeCell ref="CS73:DE73"/>
    <mergeCell ref="A72:BW72"/>
    <mergeCell ref="BX72:CE72"/>
    <mergeCell ref="A69:BW69"/>
    <mergeCell ref="BX41:CE41"/>
    <mergeCell ref="CF41:CR41"/>
    <mergeCell ref="CS75:DE75"/>
    <mergeCell ref="A75:BW75"/>
    <mergeCell ref="BX75:CE75"/>
    <mergeCell ref="DF75:DR75"/>
    <mergeCell ref="CF72:CR72"/>
    <mergeCell ref="DF73:DR73"/>
    <mergeCell ref="CS72:DE72"/>
    <mergeCell ref="DF72:DR72"/>
    <mergeCell ref="DF41:DR41"/>
    <mergeCell ref="DS41:EE41"/>
    <mergeCell ref="EF40:ER40"/>
    <mergeCell ref="DF40:DR40"/>
    <mergeCell ref="DS40:EE40"/>
    <mergeCell ref="DF74:DR74"/>
    <mergeCell ref="DS74:EE74"/>
    <mergeCell ref="DS73:EE73"/>
    <mergeCell ref="DS72:EE72"/>
    <mergeCell ref="EF70:ER70"/>
    <mergeCell ref="DS69:EE69"/>
    <mergeCell ref="EF69:ER69"/>
    <mergeCell ref="EF41:ER41"/>
    <mergeCell ref="A42:BW42"/>
    <mergeCell ref="A41:BW41"/>
    <mergeCell ref="BX42:CE42"/>
    <mergeCell ref="CF42:CR42"/>
    <mergeCell ref="BX58:CE58"/>
    <mergeCell ref="CS41:DE41"/>
    <mergeCell ref="CF58:CR58"/>
    <mergeCell ref="AC15:DD15"/>
    <mergeCell ref="BX37:CE37"/>
    <mergeCell ref="BX38:CE38"/>
    <mergeCell ref="CF37:CR37"/>
    <mergeCell ref="DS36:EE36"/>
    <mergeCell ref="EF36:ER36"/>
    <mergeCell ref="EF34:ER34"/>
    <mergeCell ref="A33:BW33"/>
    <mergeCell ref="BX33:CE33"/>
    <mergeCell ref="CF33:CR33"/>
    <mergeCell ref="AZ10:CV10"/>
    <mergeCell ref="CS58:DE58"/>
    <mergeCell ref="DF58:DR58"/>
    <mergeCell ref="DS58:EE58"/>
    <mergeCell ref="EF58:ER58"/>
    <mergeCell ref="A39:BW39"/>
    <mergeCell ref="BX39:CE39"/>
    <mergeCell ref="CF39:CR39"/>
    <mergeCell ref="A58:BW58"/>
    <mergeCell ref="DS38:EE38"/>
    <mergeCell ref="CS42:DE42"/>
    <mergeCell ref="DF42:DR42"/>
    <mergeCell ref="DS42:EE42"/>
    <mergeCell ref="EF68:ER68"/>
    <mergeCell ref="A68:BW68"/>
    <mergeCell ref="BX68:CE68"/>
    <mergeCell ref="CF68:CR68"/>
    <mergeCell ref="CS68:DE68"/>
    <mergeCell ref="DF68:DR68"/>
    <mergeCell ref="DS68:EE68"/>
  </mergeCells>
  <printOptions/>
  <pageMargins left="0.16" right="0.18" top="0.32" bottom="0.27" header="0.19" footer="0.17"/>
  <pageSetup fitToHeight="0" fitToWidth="1" horizontalDpi="600" verticalDpi="600" orientation="landscape" paperSize="9" r:id="rId1"/>
  <rowBreaks count="2" manualBreakCount="2">
    <brk id="32" max="147" man="1"/>
    <brk id="60" max="1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2"/>
  <sheetViews>
    <sheetView zoomScaleSheetLayoutView="190" zoomScalePageLayoutView="0" workbookViewId="0" topLeftCell="A1">
      <selection activeCell="CC41" sqref="CC41"/>
    </sheetView>
  </sheetViews>
  <sheetFormatPr defaultColWidth="0.875" defaultRowHeight="12.75"/>
  <cols>
    <col min="1" max="107" width="0.875" style="8" customWidth="1"/>
    <col min="108" max="108" width="0.6171875" style="8" customWidth="1"/>
    <col min="109" max="109" width="0.875" style="8" hidden="1" customWidth="1"/>
    <col min="110" max="134" width="0.875" style="8" customWidth="1"/>
    <col min="135" max="135" width="1.75390625" style="8" customWidth="1"/>
    <col min="136" max="16384" width="0.875" style="8" customWidth="1"/>
  </cols>
  <sheetData>
    <row r="1" spans="2:173" s="11" customFormat="1" ht="13.5" customHeight="1">
      <c r="B1" s="110" t="s">
        <v>165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</row>
    <row r="3" spans="1:174" ht="11.25" customHeight="1">
      <c r="A3" s="138" t="s">
        <v>117</v>
      </c>
      <c r="B3" s="138"/>
      <c r="C3" s="138"/>
      <c r="D3" s="138"/>
      <c r="E3" s="138"/>
      <c r="F3" s="138"/>
      <c r="G3" s="138"/>
      <c r="H3" s="157"/>
      <c r="I3" s="117" t="s">
        <v>0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8"/>
      <c r="CN3" s="137" t="s">
        <v>118</v>
      </c>
      <c r="CO3" s="138"/>
      <c r="CP3" s="138"/>
      <c r="CQ3" s="138"/>
      <c r="CR3" s="138"/>
      <c r="CS3" s="138"/>
      <c r="CT3" s="138"/>
      <c r="CU3" s="157"/>
      <c r="CV3" s="137" t="s">
        <v>119</v>
      </c>
      <c r="CW3" s="138"/>
      <c r="CX3" s="138"/>
      <c r="CY3" s="138"/>
      <c r="CZ3" s="138"/>
      <c r="DA3" s="138"/>
      <c r="DB3" s="138"/>
      <c r="DC3" s="138"/>
      <c r="DD3" s="138"/>
      <c r="DE3" s="157"/>
      <c r="DF3" s="137" t="s">
        <v>195</v>
      </c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57"/>
      <c r="DS3" s="141" t="s">
        <v>8</v>
      </c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</row>
    <row r="4" spans="1:174" ht="11.25" customHeight="1">
      <c r="A4" s="159"/>
      <c r="B4" s="159"/>
      <c r="C4" s="159"/>
      <c r="D4" s="159"/>
      <c r="E4" s="159"/>
      <c r="F4" s="159"/>
      <c r="G4" s="159"/>
      <c r="H4" s="16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1"/>
      <c r="CN4" s="158"/>
      <c r="CO4" s="159"/>
      <c r="CP4" s="159"/>
      <c r="CQ4" s="159"/>
      <c r="CR4" s="159"/>
      <c r="CS4" s="159"/>
      <c r="CT4" s="159"/>
      <c r="CU4" s="160"/>
      <c r="CV4" s="158"/>
      <c r="CW4" s="159"/>
      <c r="CX4" s="159"/>
      <c r="CY4" s="159"/>
      <c r="CZ4" s="159"/>
      <c r="DA4" s="159"/>
      <c r="DB4" s="159"/>
      <c r="DC4" s="159"/>
      <c r="DD4" s="159"/>
      <c r="DE4" s="160"/>
      <c r="DF4" s="158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0"/>
      <c r="DS4" s="148" t="s">
        <v>2</v>
      </c>
      <c r="DT4" s="149"/>
      <c r="DU4" s="149"/>
      <c r="DV4" s="149"/>
      <c r="DW4" s="149"/>
      <c r="DX4" s="149"/>
      <c r="DY4" s="150" t="s">
        <v>210</v>
      </c>
      <c r="DZ4" s="150"/>
      <c r="EA4" s="150"/>
      <c r="EB4" s="106" t="s">
        <v>3</v>
      </c>
      <c r="EC4" s="106"/>
      <c r="ED4" s="106"/>
      <c r="EE4" s="151"/>
      <c r="EF4" s="148" t="s">
        <v>2</v>
      </c>
      <c r="EG4" s="149"/>
      <c r="EH4" s="149"/>
      <c r="EI4" s="149"/>
      <c r="EJ4" s="149"/>
      <c r="EK4" s="149"/>
      <c r="EL4" s="150" t="s">
        <v>211</v>
      </c>
      <c r="EM4" s="150"/>
      <c r="EN4" s="150"/>
      <c r="EO4" s="106" t="s">
        <v>3</v>
      </c>
      <c r="EP4" s="106"/>
      <c r="EQ4" s="106"/>
      <c r="ER4" s="151"/>
      <c r="ES4" s="148" t="s">
        <v>2</v>
      </c>
      <c r="ET4" s="149"/>
      <c r="EU4" s="149"/>
      <c r="EV4" s="149"/>
      <c r="EW4" s="149"/>
      <c r="EX4" s="149"/>
      <c r="EY4" s="150" t="s">
        <v>215</v>
      </c>
      <c r="EZ4" s="150"/>
      <c r="FA4" s="150"/>
      <c r="FB4" s="106" t="s">
        <v>3</v>
      </c>
      <c r="FC4" s="106"/>
      <c r="FD4" s="106"/>
      <c r="FE4" s="151"/>
      <c r="FF4" s="137" t="s">
        <v>7</v>
      </c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</row>
    <row r="5" spans="1:174" ht="39" customHeight="1">
      <c r="A5" s="140"/>
      <c r="B5" s="140"/>
      <c r="C5" s="140"/>
      <c r="D5" s="140"/>
      <c r="E5" s="140"/>
      <c r="F5" s="140"/>
      <c r="G5" s="140"/>
      <c r="H5" s="161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6"/>
      <c r="CN5" s="139"/>
      <c r="CO5" s="140"/>
      <c r="CP5" s="140"/>
      <c r="CQ5" s="140"/>
      <c r="CR5" s="140"/>
      <c r="CS5" s="140"/>
      <c r="CT5" s="140"/>
      <c r="CU5" s="161"/>
      <c r="CV5" s="139"/>
      <c r="CW5" s="140"/>
      <c r="CX5" s="140"/>
      <c r="CY5" s="140"/>
      <c r="CZ5" s="140"/>
      <c r="DA5" s="140"/>
      <c r="DB5" s="140"/>
      <c r="DC5" s="140"/>
      <c r="DD5" s="140"/>
      <c r="DE5" s="161"/>
      <c r="DF5" s="139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61"/>
      <c r="DS5" s="152" t="s">
        <v>120</v>
      </c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4"/>
      <c r="EF5" s="152" t="s">
        <v>121</v>
      </c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4"/>
      <c r="ES5" s="152" t="s">
        <v>122</v>
      </c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4"/>
      <c r="FF5" s="139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</row>
    <row r="6" spans="1:174" ht="12" thickBot="1">
      <c r="A6" s="143" t="s">
        <v>9</v>
      </c>
      <c r="B6" s="143"/>
      <c r="C6" s="143"/>
      <c r="D6" s="143"/>
      <c r="E6" s="143"/>
      <c r="F6" s="143"/>
      <c r="G6" s="143"/>
      <c r="H6" s="144"/>
      <c r="I6" s="143" t="s">
        <v>10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4"/>
      <c r="CN6" s="145" t="s">
        <v>11</v>
      </c>
      <c r="CO6" s="146"/>
      <c r="CP6" s="146"/>
      <c r="CQ6" s="146"/>
      <c r="CR6" s="146"/>
      <c r="CS6" s="146"/>
      <c r="CT6" s="146"/>
      <c r="CU6" s="147"/>
      <c r="CV6" s="145" t="s">
        <v>12</v>
      </c>
      <c r="CW6" s="146"/>
      <c r="CX6" s="146"/>
      <c r="CY6" s="146"/>
      <c r="CZ6" s="146"/>
      <c r="DA6" s="146"/>
      <c r="DB6" s="146"/>
      <c r="DC6" s="146"/>
      <c r="DD6" s="146"/>
      <c r="DE6" s="147"/>
      <c r="DF6" s="208" t="s">
        <v>196</v>
      </c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10"/>
      <c r="DS6" s="145" t="s">
        <v>13</v>
      </c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7"/>
      <c r="EF6" s="145" t="s">
        <v>14</v>
      </c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7"/>
      <c r="ES6" s="145" t="s">
        <v>15</v>
      </c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  <c r="FF6" s="145" t="s">
        <v>16</v>
      </c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</row>
    <row r="7" spans="1:174" ht="21" customHeight="1">
      <c r="A7" s="54">
        <v>1</v>
      </c>
      <c r="B7" s="54"/>
      <c r="C7" s="54"/>
      <c r="D7" s="54"/>
      <c r="E7" s="54"/>
      <c r="F7" s="54"/>
      <c r="G7" s="54"/>
      <c r="H7" s="55"/>
      <c r="I7" s="200" t="s">
        <v>164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201" t="s">
        <v>123</v>
      </c>
      <c r="CO7" s="202"/>
      <c r="CP7" s="202"/>
      <c r="CQ7" s="202"/>
      <c r="CR7" s="202"/>
      <c r="CS7" s="202"/>
      <c r="CT7" s="202"/>
      <c r="CU7" s="203"/>
      <c r="CV7" s="136" t="s">
        <v>39</v>
      </c>
      <c r="CW7" s="112"/>
      <c r="CX7" s="112"/>
      <c r="CY7" s="112"/>
      <c r="CZ7" s="112"/>
      <c r="DA7" s="112"/>
      <c r="DB7" s="112"/>
      <c r="DC7" s="112"/>
      <c r="DD7" s="112"/>
      <c r="DE7" s="135"/>
      <c r="DF7" s="136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35"/>
      <c r="DS7" s="204">
        <f>'стр.1_4'!CS65</f>
        <v>9440054.48</v>
      </c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6"/>
      <c r="EF7" s="204">
        <f>'стр.1_4'!DF65</f>
        <v>7809694</v>
      </c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6"/>
      <c r="ES7" s="204">
        <f>'стр.1_4'!DS65</f>
        <v>6305984</v>
      </c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6"/>
      <c r="FF7" s="204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7"/>
    </row>
    <row r="8" spans="1:174" ht="29.25" customHeight="1">
      <c r="A8" s="21" t="s">
        <v>124</v>
      </c>
      <c r="B8" s="21"/>
      <c r="C8" s="21"/>
      <c r="D8" s="21"/>
      <c r="E8" s="21"/>
      <c r="F8" s="21"/>
      <c r="G8" s="21"/>
      <c r="H8" s="22"/>
      <c r="I8" s="199" t="s">
        <v>167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20" t="s">
        <v>126</v>
      </c>
      <c r="CO8" s="21"/>
      <c r="CP8" s="21"/>
      <c r="CQ8" s="21"/>
      <c r="CR8" s="21"/>
      <c r="CS8" s="21"/>
      <c r="CT8" s="21"/>
      <c r="CU8" s="22"/>
      <c r="CV8" s="23" t="s">
        <v>39</v>
      </c>
      <c r="CW8" s="21"/>
      <c r="CX8" s="21"/>
      <c r="CY8" s="21"/>
      <c r="CZ8" s="21"/>
      <c r="DA8" s="21"/>
      <c r="DB8" s="21"/>
      <c r="DC8" s="21"/>
      <c r="DD8" s="21"/>
      <c r="DE8" s="22"/>
      <c r="DF8" s="23" t="s">
        <v>39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2"/>
      <c r="DS8" s="168">
        <v>242824.96</v>
      </c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70"/>
      <c r="EF8" s="168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70"/>
      <c r="ES8" s="168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70"/>
      <c r="FF8" s="168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71"/>
    </row>
    <row r="9" spans="1:174" ht="13.5" customHeight="1">
      <c r="A9" s="21" t="s">
        <v>197</v>
      </c>
      <c r="B9" s="21"/>
      <c r="C9" s="21"/>
      <c r="D9" s="21"/>
      <c r="E9" s="21"/>
      <c r="F9" s="21"/>
      <c r="G9" s="21"/>
      <c r="H9" s="22"/>
      <c r="I9" s="172" t="s">
        <v>198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0" t="s">
        <v>199</v>
      </c>
      <c r="CO9" s="21"/>
      <c r="CP9" s="21"/>
      <c r="CQ9" s="21"/>
      <c r="CR9" s="21"/>
      <c r="CS9" s="21"/>
      <c r="CT9" s="21"/>
      <c r="CU9" s="22"/>
      <c r="CV9" s="23" t="s">
        <v>39</v>
      </c>
      <c r="CW9" s="21"/>
      <c r="CX9" s="21"/>
      <c r="CY9" s="21"/>
      <c r="CZ9" s="21"/>
      <c r="DA9" s="21"/>
      <c r="DB9" s="21"/>
      <c r="DC9" s="21"/>
      <c r="DD9" s="21"/>
      <c r="DE9" s="3"/>
      <c r="DF9" s="1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168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70"/>
      <c r="EF9" s="168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70"/>
      <c r="ES9" s="168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70"/>
      <c r="FF9" s="168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71"/>
    </row>
    <row r="10" spans="1:174" ht="22.5" customHeight="1">
      <c r="A10" s="21" t="s">
        <v>125</v>
      </c>
      <c r="B10" s="21"/>
      <c r="C10" s="21"/>
      <c r="D10" s="21"/>
      <c r="E10" s="21"/>
      <c r="F10" s="21"/>
      <c r="G10" s="21"/>
      <c r="H10" s="22"/>
      <c r="I10" s="199" t="s">
        <v>162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20" t="s">
        <v>127</v>
      </c>
      <c r="CO10" s="21"/>
      <c r="CP10" s="21"/>
      <c r="CQ10" s="21"/>
      <c r="CR10" s="21"/>
      <c r="CS10" s="21"/>
      <c r="CT10" s="21"/>
      <c r="CU10" s="22"/>
      <c r="CV10" s="23" t="s">
        <v>39</v>
      </c>
      <c r="CW10" s="21"/>
      <c r="CX10" s="21"/>
      <c r="CY10" s="21"/>
      <c r="CZ10" s="21"/>
      <c r="DA10" s="21"/>
      <c r="DB10" s="21"/>
      <c r="DC10" s="21"/>
      <c r="DD10" s="21"/>
      <c r="DE10" s="22"/>
      <c r="DF10" s="23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2"/>
      <c r="DS10" s="168">
        <f>DS7-DS8</f>
        <v>9197229.52</v>
      </c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70"/>
      <c r="EF10" s="168">
        <f>EF7-EF8</f>
        <v>7809694</v>
      </c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70"/>
      <c r="ES10" s="168">
        <f>ES7-ES8</f>
        <v>6305984</v>
      </c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70"/>
      <c r="FF10" s="168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71"/>
    </row>
    <row r="11" spans="1:174" ht="34.5" customHeight="1">
      <c r="A11" s="21" t="s">
        <v>149</v>
      </c>
      <c r="B11" s="21"/>
      <c r="C11" s="21"/>
      <c r="D11" s="21"/>
      <c r="E11" s="21"/>
      <c r="F11" s="21"/>
      <c r="G11" s="21"/>
      <c r="H11" s="22"/>
      <c r="I11" s="198" t="s">
        <v>129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20" t="s">
        <v>128</v>
      </c>
      <c r="CO11" s="21"/>
      <c r="CP11" s="21"/>
      <c r="CQ11" s="21"/>
      <c r="CR11" s="21"/>
      <c r="CS11" s="21"/>
      <c r="CT11" s="21"/>
      <c r="CU11" s="22"/>
      <c r="CV11" s="23" t="s">
        <v>39</v>
      </c>
      <c r="CW11" s="21"/>
      <c r="CX11" s="21"/>
      <c r="CY11" s="21"/>
      <c r="CZ11" s="21"/>
      <c r="DA11" s="21"/>
      <c r="DB11" s="21"/>
      <c r="DC11" s="21"/>
      <c r="DD11" s="21"/>
      <c r="DE11" s="22"/>
      <c r="DF11" s="23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2"/>
      <c r="DS11" s="168">
        <f>DS10-DS12-DS16</f>
        <v>3756096.07</v>
      </c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70"/>
      <c r="EF11" s="168">
        <f>EF10-EF12-EF16</f>
        <v>3032095</v>
      </c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70"/>
      <c r="ES11" s="168">
        <f>ES10-ES12-ES16</f>
        <v>2882385</v>
      </c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70"/>
      <c r="FF11" s="168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71"/>
    </row>
    <row r="12" spans="1:174" ht="11.25" customHeight="1">
      <c r="A12" s="21" t="s">
        <v>130</v>
      </c>
      <c r="B12" s="21"/>
      <c r="C12" s="21"/>
      <c r="D12" s="21"/>
      <c r="E12" s="21"/>
      <c r="F12" s="21"/>
      <c r="G12" s="21"/>
      <c r="H12" s="22"/>
      <c r="I12" s="198" t="s">
        <v>148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20" t="s">
        <v>131</v>
      </c>
      <c r="CO12" s="21"/>
      <c r="CP12" s="21"/>
      <c r="CQ12" s="21"/>
      <c r="CR12" s="21"/>
      <c r="CS12" s="21"/>
      <c r="CT12" s="21"/>
      <c r="CU12" s="22"/>
      <c r="CV12" s="23" t="s">
        <v>39</v>
      </c>
      <c r="CW12" s="21"/>
      <c r="CX12" s="21"/>
      <c r="CY12" s="21"/>
      <c r="CZ12" s="21"/>
      <c r="DA12" s="21"/>
      <c r="DB12" s="21"/>
      <c r="DC12" s="21"/>
      <c r="DD12" s="21"/>
      <c r="DE12" s="22"/>
      <c r="DF12" s="23" t="s">
        <v>39</v>
      </c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168">
        <v>5181404.22</v>
      </c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70"/>
      <c r="EF12" s="168">
        <v>4707966.5</v>
      </c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70"/>
      <c r="ES12" s="168">
        <v>3353966.5</v>
      </c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70"/>
      <c r="FF12" s="168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71"/>
    </row>
    <row r="13" spans="1:174" ht="10.5" customHeight="1">
      <c r="A13" s="21" t="s">
        <v>200</v>
      </c>
      <c r="B13" s="21"/>
      <c r="C13" s="21"/>
      <c r="D13" s="21"/>
      <c r="E13" s="21"/>
      <c r="F13" s="21"/>
      <c r="G13" s="21"/>
      <c r="H13" s="22"/>
      <c r="I13" s="172" t="s">
        <v>198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0" t="s">
        <v>202</v>
      </c>
      <c r="CO13" s="21"/>
      <c r="CP13" s="21"/>
      <c r="CQ13" s="21"/>
      <c r="CR13" s="21"/>
      <c r="CS13" s="21"/>
      <c r="CT13" s="21"/>
      <c r="CU13" s="22"/>
      <c r="CV13" s="23" t="s">
        <v>39</v>
      </c>
      <c r="CW13" s="21"/>
      <c r="CX13" s="21"/>
      <c r="CY13" s="21"/>
      <c r="CZ13" s="21"/>
      <c r="DA13" s="21"/>
      <c r="DB13" s="21"/>
      <c r="DC13" s="21"/>
      <c r="DD13" s="21"/>
      <c r="DE13" s="3"/>
      <c r="DF13" s="1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3"/>
      <c r="DS13" s="168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70"/>
      <c r="EF13" s="168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70"/>
      <c r="ES13" s="168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70"/>
      <c r="FF13" s="168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71"/>
    </row>
    <row r="14" spans="1:174" ht="10.5" customHeight="1">
      <c r="A14" s="21" t="s">
        <v>132</v>
      </c>
      <c r="B14" s="21"/>
      <c r="C14" s="21"/>
      <c r="D14" s="21"/>
      <c r="E14" s="21"/>
      <c r="F14" s="21"/>
      <c r="G14" s="21"/>
      <c r="H14" s="22"/>
      <c r="I14" s="198" t="s">
        <v>163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20" t="s">
        <v>133</v>
      </c>
      <c r="CO14" s="21"/>
      <c r="CP14" s="21"/>
      <c r="CQ14" s="21"/>
      <c r="CR14" s="21"/>
      <c r="CS14" s="21"/>
      <c r="CT14" s="21"/>
      <c r="CU14" s="22"/>
      <c r="CV14" s="23" t="s">
        <v>39</v>
      </c>
      <c r="CW14" s="21"/>
      <c r="CX14" s="21"/>
      <c r="CY14" s="21"/>
      <c r="CZ14" s="21"/>
      <c r="DA14" s="21"/>
      <c r="DB14" s="21"/>
      <c r="DC14" s="21"/>
      <c r="DD14" s="21"/>
      <c r="DE14" s="22"/>
      <c r="DF14" s="23" t="s">
        <v>39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2"/>
      <c r="DS14" s="168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70"/>
      <c r="EF14" s="168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70"/>
      <c r="ES14" s="168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70"/>
      <c r="FF14" s="168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71"/>
    </row>
    <row r="15" spans="1:174" ht="10.5" customHeight="1">
      <c r="A15" s="21" t="s">
        <v>201</v>
      </c>
      <c r="B15" s="21"/>
      <c r="C15" s="21"/>
      <c r="D15" s="21"/>
      <c r="E15" s="21"/>
      <c r="F15" s="21"/>
      <c r="G15" s="21"/>
      <c r="H15" s="22"/>
      <c r="I15" s="172" t="s">
        <v>198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0" t="s">
        <v>203</v>
      </c>
      <c r="CO15" s="21"/>
      <c r="CP15" s="21"/>
      <c r="CQ15" s="21"/>
      <c r="CR15" s="21"/>
      <c r="CS15" s="21"/>
      <c r="CT15" s="21"/>
      <c r="CU15" s="22"/>
      <c r="CV15" s="23" t="s">
        <v>39</v>
      </c>
      <c r="CW15" s="21"/>
      <c r="CX15" s="21"/>
      <c r="CY15" s="21"/>
      <c r="CZ15" s="21"/>
      <c r="DA15" s="21"/>
      <c r="DB15" s="21"/>
      <c r="DC15" s="21"/>
      <c r="DD15" s="21"/>
      <c r="DE15" s="3"/>
      <c r="DF15" s="1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168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70"/>
      <c r="EF15" s="168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70"/>
      <c r="ES15" s="168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70"/>
      <c r="FF15" s="168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71"/>
    </row>
    <row r="16" spans="1:174" ht="10.5" customHeight="1" thickBot="1">
      <c r="A16" s="21" t="s">
        <v>134</v>
      </c>
      <c r="B16" s="21"/>
      <c r="C16" s="21"/>
      <c r="D16" s="21"/>
      <c r="E16" s="21"/>
      <c r="F16" s="21"/>
      <c r="G16" s="21"/>
      <c r="H16" s="22"/>
      <c r="I16" s="198" t="s">
        <v>135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35" t="s">
        <v>136</v>
      </c>
      <c r="CO16" s="36"/>
      <c r="CP16" s="36"/>
      <c r="CQ16" s="36"/>
      <c r="CR16" s="36"/>
      <c r="CS16" s="36"/>
      <c r="CT16" s="36"/>
      <c r="CU16" s="37"/>
      <c r="CV16" s="41" t="s">
        <v>39</v>
      </c>
      <c r="CW16" s="36"/>
      <c r="CX16" s="36"/>
      <c r="CY16" s="36"/>
      <c r="CZ16" s="36"/>
      <c r="DA16" s="36"/>
      <c r="DB16" s="36"/>
      <c r="DC16" s="36"/>
      <c r="DD16" s="36"/>
      <c r="DE16" s="37"/>
      <c r="DF16" s="41" t="s">
        <v>39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43">
        <v>259729.23</v>
      </c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5"/>
      <c r="EF16" s="43">
        <v>69632.5</v>
      </c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5"/>
      <c r="ES16" s="43">
        <v>69632.5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  <c r="FF16" s="195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7"/>
    </row>
    <row r="17" spans="1:174" ht="10.5" customHeight="1">
      <c r="A17" s="21" t="s">
        <v>204</v>
      </c>
      <c r="B17" s="21"/>
      <c r="C17" s="21"/>
      <c r="D17" s="21"/>
      <c r="E17" s="21"/>
      <c r="F17" s="21"/>
      <c r="G17" s="21"/>
      <c r="H17" s="22"/>
      <c r="I17" s="172" t="s">
        <v>198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173" t="s">
        <v>205</v>
      </c>
      <c r="CO17" s="174"/>
      <c r="CP17" s="174"/>
      <c r="CQ17" s="174"/>
      <c r="CR17" s="174"/>
      <c r="CS17" s="174"/>
      <c r="CT17" s="174"/>
      <c r="CU17" s="174"/>
      <c r="CV17" s="174" t="s">
        <v>39</v>
      </c>
      <c r="CW17" s="174"/>
      <c r="CX17" s="174"/>
      <c r="CY17" s="174"/>
      <c r="CZ17" s="174"/>
      <c r="DA17" s="174"/>
      <c r="DB17" s="174"/>
      <c r="DC17" s="174"/>
      <c r="DD17" s="174"/>
      <c r="DE17" s="12"/>
      <c r="DF17" s="23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2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7"/>
    </row>
    <row r="18" spans="1:174" ht="24" customHeight="1">
      <c r="A18" s="21" t="s">
        <v>10</v>
      </c>
      <c r="B18" s="21"/>
      <c r="C18" s="21"/>
      <c r="D18" s="21"/>
      <c r="E18" s="21"/>
      <c r="F18" s="21"/>
      <c r="G18" s="21"/>
      <c r="H18" s="22"/>
      <c r="I18" s="172" t="s">
        <v>166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38" t="s">
        <v>137</v>
      </c>
      <c r="CO18" s="39"/>
      <c r="CP18" s="39"/>
      <c r="CQ18" s="39"/>
      <c r="CR18" s="39"/>
      <c r="CS18" s="39"/>
      <c r="CT18" s="39"/>
      <c r="CU18" s="40"/>
      <c r="CV18" s="63" t="s">
        <v>39</v>
      </c>
      <c r="CW18" s="39"/>
      <c r="CX18" s="39"/>
      <c r="CY18" s="39"/>
      <c r="CZ18" s="39"/>
      <c r="DA18" s="39"/>
      <c r="DB18" s="39"/>
      <c r="DC18" s="39"/>
      <c r="DD18" s="39"/>
      <c r="DE18" s="40"/>
      <c r="DF18" s="63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40"/>
      <c r="DS18" s="180">
        <f>DS10</f>
        <v>9197229.52</v>
      </c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2"/>
      <c r="EF18" s="180">
        <f>EF10</f>
        <v>7809694</v>
      </c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2"/>
      <c r="ES18" s="180">
        <f>ES10</f>
        <v>6305984</v>
      </c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2"/>
      <c r="FF18" s="180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3"/>
    </row>
    <row r="19" spans="1:174" ht="11.25" customHeight="1">
      <c r="A19" s="41"/>
      <c r="B19" s="36"/>
      <c r="C19" s="36"/>
      <c r="D19" s="36"/>
      <c r="E19" s="36"/>
      <c r="F19" s="36"/>
      <c r="G19" s="36"/>
      <c r="H19" s="37"/>
      <c r="I19" s="193" t="s">
        <v>138</v>
      </c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73" t="s">
        <v>139</v>
      </c>
      <c r="CO19" s="174"/>
      <c r="CP19" s="174"/>
      <c r="CQ19" s="174"/>
      <c r="CR19" s="174"/>
      <c r="CS19" s="174"/>
      <c r="CT19" s="174"/>
      <c r="CU19" s="174"/>
      <c r="CV19" s="212" t="s">
        <v>219</v>
      </c>
      <c r="CW19" s="213"/>
      <c r="CX19" s="213"/>
      <c r="CY19" s="213"/>
      <c r="CZ19" s="213"/>
      <c r="DA19" s="213"/>
      <c r="DB19" s="213"/>
      <c r="DC19" s="213"/>
      <c r="DD19" s="213"/>
      <c r="DE19" s="214"/>
      <c r="DF19" s="190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2"/>
      <c r="DS19" s="184">
        <f>DS18</f>
        <v>9197229.52</v>
      </c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218"/>
      <c r="EF19" s="168">
        <v>274070.18</v>
      </c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70"/>
      <c r="ES19" s="168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70"/>
      <c r="FF19" s="184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6"/>
    </row>
    <row r="20" spans="1:174" ht="12">
      <c r="A20" s="175"/>
      <c r="B20" s="176"/>
      <c r="C20" s="176"/>
      <c r="D20" s="176"/>
      <c r="E20" s="176"/>
      <c r="F20" s="176"/>
      <c r="G20" s="176"/>
      <c r="H20" s="177"/>
      <c r="I20" s="224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173" t="s">
        <v>207</v>
      </c>
      <c r="CO20" s="174"/>
      <c r="CP20" s="174"/>
      <c r="CQ20" s="174"/>
      <c r="CR20" s="174"/>
      <c r="CS20" s="174"/>
      <c r="CT20" s="174"/>
      <c r="CU20" s="174"/>
      <c r="CV20" s="212" t="s">
        <v>220</v>
      </c>
      <c r="CW20" s="213"/>
      <c r="CX20" s="213"/>
      <c r="CY20" s="213"/>
      <c r="CZ20" s="213"/>
      <c r="DA20" s="213"/>
      <c r="DB20" s="213"/>
      <c r="DC20" s="213"/>
      <c r="DD20" s="213"/>
      <c r="DE20" s="214"/>
      <c r="DF20" s="23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2"/>
      <c r="DS20" s="184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218"/>
      <c r="EF20" s="168">
        <f>EF18-EF19</f>
        <v>7535623.82</v>
      </c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70"/>
      <c r="ES20" s="168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70"/>
      <c r="FF20" s="184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6"/>
    </row>
    <row r="21" spans="1:174" ht="12.75" thickBot="1">
      <c r="A21" s="63"/>
      <c r="B21" s="39"/>
      <c r="C21" s="39"/>
      <c r="D21" s="39"/>
      <c r="E21" s="39"/>
      <c r="F21" s="39"/>
      <c r="G21" s="39"/>
      <c r="H21" s="40"/>
      <c r="I21" s="178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222" t="s">
        <v>208</v>
      </c>
      <c r="CO21" s="223"/>
      <c r="CP21" s="223"/>
      <c r="CQ21" s="223"/>
      <c r="CR21" s="223"/>
      <c r="CS21" s="223"/>
      <c r="CT21" s="223"/>
      <c r="CU21" s="223"/>
      <c r="CV21" s="215" t="s">
        <v>221</v>
      </c>
      <c r="CW21" s="216"/>
      <c r="CX21" s="216"/>
      <c r="CY21" s="216"/>
      <c r="CZ21" s="216"/>
      <c r="DA21" s="216"/>
      <c r="DB21" s="216"/>
      <c r="DC21" s="216"/>
      <c r="DD21" s="216"/>
      <c r="DE21" s="217"/>
      <c r="DF21" s="51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50"/>
      <c r="DS21" s="187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9"/>
      <c r="EF21" s="219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1"/>
      <c r="ES21" s="219">
        <f>ES18</f>
        <v>6305984</v>
      </c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1"/>
      <c r="FF21" s="187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211"/>
    </row>
    <row r="23" ht="11.25">
      <c r="I23" s="8" t="s">
        <v>140</v>
      </c>
    </row>
    <row r="24" spans="9:96" ht="11.25">
      <c r="I24" s="8" t="s">
        <v>141</v>
      </c>
      <c r="AQ24" s="65" t="s">
        <v>209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Y24" s="65" t="s">
        <v>217</v>
      </c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</row>
    <row r="25" spans="43:96" s="5" customFormat="1" ht="8.25" customHeight="1">
      <c r="AQ25" s="122" t="s">
        <v>142</v>
      </c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K25" s="122" t="s">
        <v>18</v>
      </c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Y25" s="122" t="s">
        <v>19</v>
      </c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</row>
    <row r="26" spans="43:96" s="5" customFormat="1" ht="3" customHeight="1"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9:96" ht="11.25">
      <c r="I27" s="8" t="s">
        <v>143</v>
      </c>
      <c r="AM27" s="65" t="s">
        <v>209</v>
      </c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CA27" s="39" t="s">
        <v>217</v>
      </c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</row>
    <row r="28" spans="39:96" s="5" customFormat="1" ht="8.25" customHeight="1">
      <c r="AM28" s="122" t="s">
        <v>142</v>
      </c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G28" s="122" t="s">
        <v>144</v>
      </c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CA28" s="122" t="s">
        <v>145</v>
      </c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</row>
    <row r="29" spans="39:96" s="5" customFormat="1" ht="3" customHeight="1"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9:38" ht="11.25">
      <c r="I30" s="105" t="s">
        <v>20</v>
      </c>
      <c r="J30" s="105"/>
      <c r="K30" s="39" t="s">
        <v>211</v>
      </c>
      <c r="L30" s="39"/>
      <c r="M30" s="39"/>
      <c r="N30" s="107" t="s">
        <v>20</v>
      </c>
      <c r="O30" s="107"/>
      <c r="Q30" s="39" t="s">
        <v>222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226">
        <v>20</v>
      </c>
      <c r="AG30" s="226"/>
      <c r="AH30" s="226"/>
      <c r="AI30" s="104" t="s">
        <v>210</v>
      </c>
      <c r="AJ30" s="104"/>
      <c r="AK30" s="104"/>
      <c r="AL30" s="8" t="s">
        <v>3</v>
      </c>
    </row>
    <row r="32" ht="3" customHeight="1">
      <c r="CM32" s="14"/>
    </row>
    <row r="33" ht="3" customHeight="1"/>
  </sheetData>
  <sheetProtection/>
  <mergeCells count="177">
    <mergeCell ref="I30:J30"/>
    <mergeCell ref="K30:M30"/>
    <mergeCell ref="N30:O30"/>
    <mergeCell ref="Q30:AE30"/>
    <mergeCell ref="AF30:AH30"/>
    <mergeCell ref="AI30:AK30"/>
    <mergeCell ref="EF21:ER21"/>
    <mergeCell ref="BY25:CR25"/>
    <mergeCell ref="BY24:CR24"/>
    <mergeCell ref="AM27:BD27"/>
    <mergeCell ref="CN19:CU19"/>
    <mergeCell ref="CN20:CU20"/>
    <mergeCell ref="CN21:CU21"/>
    <mergeCell ref="I20:CM20"/>
    <mergeCell ref="BG27:BX27"/>
    <mergeCell ref="DF20:DR20"/>
    <mergeCell ref="DY4:EA4"/>
    <mergeCell ref="FF20:FR20"/>
    <mergeCell ref="FF21:FR21"/>
    <mergeCell ref="CV19:DE19"/>
    <mergeCell ref="CV20:DE20"/>
    <mergeCell ref="CV21:DE21"/>
    <mergeCell ref="DS19:EE19"/>
    <mergeCell ref="DS20:EE20"/>
    <mergeCell ref="ES21:FE21"/>
    <mergeCell ref="EF19:ER19"/>
    <mergeCell ref="CV3:DE5"/>
    <mergeCell ref="EF4:EK4"/>
    <mergeCell ref="FB4:FE4"/>
    <mergeCell ref="FF4:FR5"/>
    <mergeCell ref="DS5:EE5"/>
    <mergeCell ref="EF5:ER5"/>
    <mergeCell ref="ES5:FE5"/>
    <mergeCell ref="EL4:EN4"/>
    <mergeCell ref="DS3:FR3"/>
    <mergeCell ref="DS4:DX4"/>
    <mergeCell ref="EO4:ER4"/>
    <mergeCell ref="ES4:EX4"/>
    <mergeCell ref="EY4:FA4"/>
    <mergeCell ref="I6:CM6"/>
    <mergeCell ref="CN6:CU6"/>
    <mergeCell ref="CV6:DE6"/>
    <mergeCell ref="EB4:EE4"/>
    <mergeCell ref="DF6:DR6"/>
    <mergeCell ref="I3:CM5"/>
    <mergeCell ref="CN3:CU5"/>
    <mergeCell ref="FF7:FR7"/>
    <mergeCell ref="DS6:EE6"/>
    <mergeCell ref="EF6:ER6"/>
    <mergeCell ref="ES6:FE6"/>
    <mergeCell ref="FF6:FR6"/>
    <mergeCell ref="ES7:FE7"/>
    <mergeCell ref="A3:H5"/>
    <mergeCell ref="A6:H6"/>
    <mergeCell ref="B1:FQ1"/>
    <mergeCell ref="A7:H7"/>
    <mergeCell ref="I7:CM7"/>
    <mergeCell ref="CN7:CU7"/>
    <mergeCell ref="CV7:DE7"/>
    <mergeCell ref="DS7:EE7"/>
    <mergeCell ref="EF7:ER7"/>
    <mergeCell ref="DF3:DR5"/>
    <mergeCell ref="DS8:EE8"/>
    <mergeCell ref="EF8:ER8"/>
    <mergeCell ref="ES8:FE8"/>
    <mergeCell ref="FF8:FR8"/>
    <mergeCell ref="A8:H8"/>
    <mergeCell ref="I8:CM8"/>
    <mergeCell ref="CN8:CU8"/>
    <mergeCell ref="CV8:DE8"/>
    <mergeCell ref="DS10:EE10"/>
    <mergeCell ref="EF10:ER10"/>
    <mergeCell ref="ES10:FE10"/>
    <mergeCell ref="FF10:FR10"/>
    <mergeCell ref="A10:H10"/>
    <mergeCell ref="I10:CM10"/>
    <mergeCell ref="CN10:CU10"/>
    <mergeCell ref="CV10:DE10"/>
    <mergeCell ref="DS11:EE11"/>
    <mergeCell ref="EF11:ER11"/>
    <mergeCell ref="ES11:FE11"/>
    <mergeCell ref="FF11:FR11"/>
    <mergeCell ref="A11:H11"/>
    <mergeCell ref="I11:CM11"/>
    <mergeCell ref="CN11:CU11"/>
    <mergeCell ref="CV11:DE11"/>
    <mergeCell ref="DS12:EE12"/>
    <mergeCell ref="EF12:ER12"/>
    <mergeCell ref="ES12:FE12"/>
    <mergeCell ref="FF12:FR12"/>
    <mergeCell ref="A12:H12"/>
    <mergeCell ref="I12:CM12"/>
    <mergeCell ref="CN12:CU12"/>
    <mergeCell ref="CV12:DE12"/>
    <mergeCell ref="DS14:EE14"/>
    <mergeCell ref="EF14:ER14"/>
    <mergeCell ref="ES14:FE14"/>
    <mergeCell ref="FF14:FR14"/>
    <mergeCell ref="A14:H14"/>
    <mergeCell ref="I14:CM14"/>
    <mergeCell ref="CN14:CU14"/>
    <mergeCell ref="CV14:DE14"/>
    <mergeCell ref="DF14:DR14"/>
    <mergeCell ref="EF16:ER16"/>
    <mergeCell ref="ES16:FE16"/>
    <mergeCell ref="FF16:FR16"/>
    <mergeCell ref="A16:H16"/>
    <mergeCell ref="I16:CM16"/>
    <mergeCell ref="CN16:CU16"/>
    <mergeCell ref="CV16:DE16"/>
    <mergeCell ref="DF16:DR16"/>
    <mergeCell ref="EF20:ER20"/>
    <mergeCell ref="DF18:DR18"/>
    <mergeCell ref="DF19:DR19"/>
    <mergeCell ref="A18:H18"/>
    <mergeCell ref="I18:CM18"/>
    <mergeCell ref="CN18:CU18"/>
    <mergeCell ref="CV18:DE18"/>
    <mergeCell ref="EF18:ER18"/>
    <mergeCell ref="DS18:EE18"/>
    <mergeCell ref="I19:CM19"/>
    <mergeCell ref="AM28:BD28"/>
    <mergeCell ref="I21:CM21"/>
    <mergeCell ref="BG28:BX28"/>
    <mergeCell ref="ES18:FE18"/>
    <mergeCell ref="FF18:FR18"/>
    <mergeCell ref="FF19:FR19"/>
    <mergeCell ref="DS21:EE21"/>
    <mergeCell ref="ES19:FE19"/>
    <mergeCell ref="ES20:FE20"/>
    <mergeCell ref="CA27:CR27"/>
    <mergeCell ref="CA28:CR28"/>
    <mergeCell ref="AQ24:BH24"/>
    <mergeCell ref="BK24:BV24"/>
    <mergeCell ref="AQ25:BH25"/>
    <mergeCell ref="BK25:BV25"/>
    <mergeCell ref="DF7:DR7"/>
    <mergeCell ref="DF8:DR8"/>
    <mergeCell ref="DF10:DR10"/>
    <mergeCell ref="DF11:DR11"/>
    <mergeCell ref="DF12:DR12"/>
    <mergeCell ref="DF21:DR21"/>
    <mergeCell ref="A9:H9"/>
    <mergeCell ref="I9:CM9"/>
    <mergeCell ref="CN9:CU9"/>
    <mergeCell ref="CV9:DD9"/>
    <mergeCell ref="A17:H17"/>
    <mergeCell ref="I17:CM17"/>
    <mergeCell ref="CN17:CU17"/>
    <mergeCell ref="CV17:DD17"/>
    <mergeCell ref="A19:H21"/>
    <mergeCell ref="DS9:EE9"/>
    <mergeCell ref="EF9:ER9"/>
    <mergeCell ref="ES9:FE9"/>
    <mergeCell ref="FF9:FR9"/>
    <mergeCell ref="A13:H13"/>
    <mergeCell ref="I13:CM13"/>
    <mergeCell ref="CN13:CU13"/>
    <mergeCell ref="CV13:DD13"/>
    <mergeCell ref="DS13:EE13"/>
    <mergeCell ref="EF13:ER13"/>
    <mergeCell ref="A15:H15"/>
    <mergeCell ref="I15:CM15"/>
    <mergeCell ref="CN15:CU15"/>
    <mergeCell ref="CV15:DD15"/>
    <mergeCell ref="DS15:EE15"/>
    <mergeCell ref="EF15:ER15"/>
    <mergeCell ref="DS17:EE17"/>
    <mergeCell ref="EF17:ER17"/>
    <mergeCell ref="ES17:FE17"/>
    <mergeCell ref="FF17:FR17"/>
    <mergeCell ref="DF17:DR17"/>
    <mergeCell ref="ES13:FE13"/>
    <mergeCell ref="FF13:FR13"/>
    <mergeCell ref="ES15:FE15"/>
    <mergeCell ref="FF15:FR15"/>
    <mergeCell ref="DS16:EE16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Лариса Николаевна</cp:lastModifiedBy>
  <cp:lastPrinted>2020-06-10T06:03:51Z</cp:lastPrinted>
  <dcterms:created xsi:type="dcterms:W3CDTF">2011-01-11T10:25:48Z</dcterms:created>
  <dcterms:modified xsi:type="dcterms:W3CDTF">2021-01-23T08:36:28Z</dcterms:modified>
  <cp:category/>
  <cp:version/>
  <cp:contentType/>
  <cp:contentStatus/>
</cp:coreProperties>
</file>